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itiative35.sharepoint.com/sites/IBB/Documents partages/Esp_Com/Pôle Alimentation/REGAL/09_RESSOURCES/RESTAURATION COLLECTIVE/KIt_corrections 01-2026/"/>
    </mc:Choice>
  </mc:AlternateContent>
  <xr:revisionPtr revIDLastSave="66" documentId="11_75F4022089486EB52087AA3C890E8A81848A769C" xr6:coauthVersionLast="47" xr6:coauthVersionMax="47" xr10:uidLastSave="{A7EA0DAC-6D46-4D72-8854-3690465DC4F9}"/>
  <bookViews>
    <workbookView xWindow="28680" yWindow="-120" windowWidth="29040" windowHeight="15720" xr2:uid="{00000000-000D-0000-FFFF-FFFF00000000}"/>
  </bookViews>
  <sheets>
    <sheet name="Fiche relevé 7J à imprimer" sheetId="1" r:id="rId1"/>
    <sheet name="Tableau de saisie" sheetId="2" r:id="rId2"/>
    <sheet name="Synthèse" sheetId="3" r:id="rId3"/>
  </sheets>
  <definedNames>
    <definedName name="_xlnm.Print_Area" localSheetId="0">'Fiche relevé 7J à imprimer'!$A$1:$AD$44</definedName>
    <definedName name="_xlnm.Print_Area" localSheetId="2">Synthèse!$A$1:$G$60</definedName>
    <definedName name="_xlnm.Print_Area" localSheetId="1">'Tableau de saisie'!$A$1:$AD$29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3" l="1"/>
  <c r="B33" i="3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Y28" i="2"/>
  <c r="M28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D25" i="2"/>
  <c r="B47" i="3" s="1"/>
  <c r="AD24" i="2"/>
  <c r="AD23" i="2"/>
  <c r="AD22" i="2"/>
  <c r="AD21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D18" i="2"/>
  <c r="B43" i="3" s="1"/>
  <c r="AD17" i="2"/>
  <c r="AD16" i="2"/>
  <c r="AD15" i="2"/>
  <c r="AD14" i="2"/>
  <c r="AC12" i="2"/>
  <c r="AB12" i="2"/>
  <c r="AA12" i="2"/>
  <c r="AA28" i="2" s="1"/>
  <c r="Z12" i="2"/>
  <c r="Z28" i="2" s="1"/>
  <c r="Y12" i="2"/>
  <c r="X12" i="2"/>
  <c r="X28" i="2" s="1"/>
  <c r="W12" i="2"/>
  <c r="W28" i="2" s="1"/>
  <c r="V12" i="2"/>
  <c r="V28" i="2" s="1"/>
  <c r="U12" i="2"/>
  <c r="U28" i="2" s="1"/>
  <c r="T12" i="2"/>
  <c r="T28" i="2" s="1"/>
  <c r="S12" i="2"/>
  <c r="S28" i="2" s="1"/>
  <c r="R12" i="2"/>
  <c r="R28" i="2" s="1"/>
  <c r="Q12" i="2"/>
  <c r="Q28" i="2" s="1"/>
  <c r="P12" i="2"/>
  <c r="P28" i="2" s="1"/>
  <c r="O12" i="2"/>
  <c r="O28" i="2" s="1"/>
  <c r="N12" i="2"/>
  <c r="N28" i="2" s="1"/>
  <c r="M12" i="2"/>
  <c r="L12" i="2"/>
  <c r="L28" i="2" s="1"/>
  <c r="K12" i="2"/>
  <c r="K28" i="2" s="1"/>
  <c r="J12" i="2"/>
  <c r="J28" i="2" s="1"/>
  <c r="I12" i="2"/>
  <c r="I28" i="2" s="1"/>
  <c r="H12" i="2"/>
  <c r="H28" i="2" s="1"/>
  <c r="G12" i="2"/>
  <c r="G28" i="2" s="1"/>
  <c r="F12" i="2"/>
  <c r="F28" i="2" s="1"/>
  <c r="E12" i="2"/>
  <c r="E28" i="2" s="1"/>
  <c r="D12" i="2"/>
  <c r="D28" i="2" s="1"/>
  <c r="C12" i="2"/>
  <c r="C28" i="2" s="1"/>
  <c r="B12" i="2"/>
  <c r="B28" i="2" s="1"/>
  <c r="AD11" i="2"/>
  <c r="AD10" i="2"/>
  <c r="B38" i="3" s="1"/>
  <c r="AD7" i="2"/>
  <c r="AD6" i="2"/>
  <c r="B3" i="3" s="1"/>
  <c r="AD5" i="2"/>
  <c r="AB28" i="2" l="1"/>
  <c r="B17" i="3"/>
  <c r="B4" i="3"/>
  <c r="AD26" i="2"/>
  <c r="B45" i="3" s="1"/>
  <c r="B11" i="3"/>
  <c r="AD29" i="2"/>
  <c r="B23" i="3" s="1"/>
  <c r="B56" i="3" s="1"/>
  <c r="B57" i="3" s="1"/>
  <c r="AC28" i="2"/>
  <c r="AD19" i="2"/>
  <c r="B41" i="3" s="1"/>
  <c r="B42" i="3"/>
  <c r="B12" i="3"/>
  <c r="B46" i="3"/>
  <c r="B5" i="3"/>
  <c r="AD12" i="2"/>
  <c r="B18" i="3" l="1"/>
  <c r="B19" i="3"/>
  <c r="B13" i="3"/>
  <c r="B16" i="3"/>
  <c r="D19" i="3"/>
  <c r="D16" i="3"/>
  <c r="D17" i="3"/>
  <c r="E23" i="3"/>
  <c r="D11" i="3" s="1"/>
  <c r="B58" i="3"/>
  <c r="AD28" i="2"/>
  <c r="B37" i="3"/>
  <c r="D18" i="3" l="1"/>
  <c r="D12" i="3"/>
  <c r="D13" i="3"/>
  <c r="B35" i="3"/>
  <c r="B7" i="3"/>
  <c r="E7" i="3" l="1"/>
  <c r="B25" i="3"/>
  <c r="E25" i="3" s="1"/>
</calcChain>
</file>

<file path=xl/sharedStrings.xml><?xml version="1.0" encoding="utf-8"?>
<sst xmlns="http://schemas.openxmlformats.org/spreadsheetml/2006/main" count="289" uniqueCount="90">
  <si>
    <t>FICHE RELEVÉ - PESÉE SIMPLE DE GASPILLAGE ALIMENTAIRE - 7 JOURS</t>
  </si>
  <si>
    <t>DÉCHETS ISSUS DE LA PREPARATION</t>
  </si>
  <si>
    <t xml:space="preserve">Lundi </t>
  </si>
  <si>
    <t>Mardi</t>
  </si>
  <si>
    <t>Mercredi</t>
  </si>
  <si>
    <t>Jeudi</t>
  </si>
  <si>
    <t>Vendredi</t>
  </si>
  <si>
    <t>Samedi</t>
  </si>
  <si>
    <t>Dimanche</t>
  </si>
  <si>
    <t>Petit-Déjeuner</t>
  </si>
  <si>
    <t>Déjeuner</t>
  </si>
  <si>
    <t>Collation</t>
  </si>
  <si>
    <t>Soir</t>
  </si>
  <si>
    <t>Effectif prévu (nombre de convives)</t>
  </si>
  <si>
    <t>Nombre de repas/portions PREPARÉS</t>
  </si>
  <si>
    <t>Nombre de repas/portions DISTRIBUÉS</t>
  </si>
  <si>
    <t>Tare (kg)</t>
  </si>
  <si>
    <r>
      <t xml:space="preserve">Part comestible 
(gaspillage alimentaire) 
</t>
    </r>
    <r>
      <rPr>
        <sz val="60"/>
        <color rgb="FFC00000"/>
        <rFont val="Marianne Medium"/>
      </rPr>
      <t>Poids net en kg</t>
    </r>
  </si>
  <si>
    <r>
      <t xml:space="preserve">Part non comestible 
</t>
    </r>
    <r>
      <rPr>
        <sz val="60"/>
        <color theme="7" tint="-0.249977111117893"/>
        <rFont val="Marianne Medium"/>
      </rPr>
      <t>Poids net en kg</t>
    </r>
  </si>
  <si>
    <r>
      <t xml:space="preserve">TOTAL DES DÉCHETS DE PRÉPARATION 
</t>
    </r>
    <r>
      <rPr>
        <sz val="60"/>
        <rFont val="Marianne Medium"/>
      </rPr>
      <t>Poids net en kg</t>
    </r>
  </si>
  <si>
    <t>COMMENTAIRES
(nature des déchets, causes…)</t>
  </si>
  <si>
    <t>DÉCHETS ISSUS DES EXCÉDENTS NON SERVIS ET JETÉS</t>
  </si>
  <si>
    <r>
      <t xml:space="preserve">TOTAL DES EXCEDENTS NON SERVIS 
</t>
    </r>
    <r>
      <rPr>
        <sz val="60"/>
        <rFont val="Marianne Medium"/>
      </rPr>
      <t>Poids net en kg</t>
    </r>
  </si>
  <si>
    <t>RESTES PLATEAUX/ASSIETTES</t>
  </si>
  <si>
    <r>
      <t xml:space="preserve">Composante n°1 : …............................. 
</t>
    </r>
    <r>
      <rPr>
        <sz val="60"/>
        <color rgb="FFC00000"/>
        <rFont val="Marianne Medium"/>
      </rPr>
      <t>Poids net en kg</t>
    </r>
  </si>
  <si>
    <r>
      <t xml:space="preserve">Composante n°2 : …............................. 
</t>
    </r>
    <r>
      <rPr>
        <sz val="60"/>
        <color rgb="FFC00000"/>
        <rFont val="Marianne Medium"/>
      </rPr>
      <t>Poids net en kg</t>
    </r>
  </si>
  <si>
    <r>
      <t xml:space="preserve">Composante n°3 : …............................. 
</t>
    </r>
    <r>
      <rPr>
        <sz val="60"/>
        <color rgb="FFC00000"/>
        <rFont val="Marianne Medium"/>
      </rPr>
      <t>Poids net en kg</t>
    </r>
  </si>
  <si>
    <r>
      <t xml:space="preserve">Composante n°4 : …............................. 
</t>
    </r>
    <r>
      <rPr>
        <sz val="60"/>
        <color rgb="FFC00000"/>
        <rFont val="Marianne Medium"/>
      </rPr>
      <t>Poids net en kg</t>
    </r>
  </si>
  <si>
    <r>
      <t xml:space="preserve">TOTAL DES RESTES PLATEAUX/ASSIETTES 
</t>
    </r>
    <r>
      <rPr>
        <sz val="60"/>
        <rFont val="Marianne Medium"/>
      </rPr>
      <t>Poids net en kg</t>
    </r>
  </si>
  <si>
    <t xml:space="preserve">TABLEAU DE SAISIE  - PESÉE SIMPLE DE GASPILLAGE ALIMENTAIRE 7 JOURS </t>
  </si>
  <si>
    <t xml:space="preserve">JOURS </t>
  </si>
  <si>
    <t>LUNDI</t>
  </si>
  <si>
    <t>MARDI</t>
  </si>
  <si>
    <t>MERCREDI</t>
  </si>
  <si>
    <t>JEUDI</t>
  </si>
  <si>
    <t xml:space="preserve">VENDREDI </t>
  </si>
  <si>
    <t>SAMEDI</t>
  </si>
  <si>
    <t>DIMANCHE</t>
  </si>
  <si>
    <t>TOTAL</t>
  </si>
  <si>
    <r>
      <t xml:space="preserve">Part comestible 
(gaspillage alimentaire) 
</t>
    </r>
    <r>
      <rPr>
        <sz val="16"/>
        <color rgb="FFC00000"/>
        <rFont val="Marianne medium"/>
      </rPr>
      <t>Poids net en kg</t>
    </r>
  </si>
  <si>
    <r>
      <t xml:space="preserve">Part non comestible 
</t>
    </r>
    <r>
      <rPr>
        <sz val="16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</si>
  <si>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16"/>
        <rFont val="Marianne Medium"/>
      </rPr>
      <t>Poids net en kg</t>
    </r>
  </si>
  <si>
    <r>
      <t xml:space="preserve">Composante n°1 : …............................. 
</t>
    </r>
    <r>
      <rPr>
        <sz val="16"/>
        <color rgb="FFC00000"/>
        <rFont val="Marianne medium"/>
      </rPr>
      <t>Poids net en kg</t>
    </r>
  </si>
  <si>
    <r>
      <t xml:space="preserve">Composante n°2 : …............................. 
</t>
    </r>
    <r>
      <rPr>
        <sz val="16"/>
        <color rgb="FFC00000"/>
        <rFont val="Marianne medium"/>
      </rPr>
      <t>Poids net en kg</t>
    </r>
  </si>
  <si>
    <r>
      <t xml:space="preserve">Composante n°3 : …............................. 
</t>
    </r>
    <r>
      <rPr>
        <sz val="16"/>
        <color rgb="FFC00000"/>
        <rFont val="Marianne medium"/>
      </rPr>
      <t>Poids net en kg</t>
    </r>
  </si>
  <si>
    <r>
      <t xml:space="preserve">Composante n°4 : …............................. 
</t>
    </r>
    <r>
      <rPr>
        <sz val="16"/>
        <color rgb="FFC00000"/>
        <rFont val="Marianne medium"/>
      </rPr>
      <t>Poids net en kg</t>
    </r>
  </si>
  <si>
    <r>
      <t xml:space="preserve">TOTAL DES EXCÉDENTS NON SERVIS 
</t>
    </r>
    <r>
      <rPr>
        <sz val="16"/>
        <rFont val="Marianne Medium"/>
      </rPr>
      <t>Poids net en kg</t>
    </r>
  </si>
  <si>
    <r>
      <t xml:space="preserve">TOTAL DES RESTES PLATEAUX/ASSIETTES 
</t>
    </r>
    <r>
      <rPr>
        <sz val="16"/>
        <rFont val="Marianne Medium"/>
      </rPr>
      <t>Poids net en kg</t>
    </r>
  </si>
  <si>
    <t>TOTAL DES DÉCHETS ALIMENTAIRES (kg)</t>
  </si>
  <si>
    <t>DONT GASPILLAGE ALIMENTAIRE (kg)</t>
  </si>
  <si>
    <t>SYNTHESE DES RÉSULTATS</t>
  </si>
  <si>
    <t xml:space="preserve">Nombre de repas préparés sur la semaine </t>
  </si>
  <si>
    <t xml:space="preserve">Nombre de repas servis sur la semaine </t>
  </si>
  <si>
    <t>Ecart effectifs en %</t>
  </si>
  <si>
    <t>TOTAL DES DÉCHETS ALIMENTAIRES en Kg</t>
  </si>
  <si>
    <t>kg</t>
  </si>
  <si>
    <t>soit</t>
  </si>
  <si>
    <t>g/couvert</t>
  </si>
  <si>
    <t>Analyse du gaspillage alimentaire</t>
  </si>
  <si>
    <t>DÉCHETS ISSUS DE LA PRÉPARATION en g/convive</t>
  </si>
  <si>
    <t>DÉCHETS ISSUS DES EXCÉDENTS NON SERVIS  en g/convive</t>
  </si>
  <si>
    <t>RESTES PLATEAUX/ASSIETTES en g/convive</t>
  </si>
  <si>
    <t>dont gaspillage composante n°1 …................................</t>
  </si>
  <si>
    <t xml:space="preserve">g/couvert </t>
  </si>
  <si>
    <t>dont gaspillage composante n°2 …................................</t>
  </si>
  <si>
    <t>dont gaspillage composante n°3 …................................</t>
  </si>
  <si>
    <t>dont gaspillage composante n°4 …................................</t>
  </si>
  <si>
    <t xml:space="preserve">TOTAL Gaspillage Alimentaire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</si>
  <si>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</si>
  <si>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</si>
  <si>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>Remplissage automatique (ne rien saisir dans les cellules grises)</t>
  </si>
  <si>
    <t>Nombre de couverts sur la période</t>
  </si>
  <si>
    <t>Masse totale des déchets alimentaires relevée sur la période de mesure</t>
  </si>
  <si>
    <t>Masse de déchets alimentaires issus de la préparation (en kg)</t>
  </si>
  <si>
    <t>Masse des déchets alimentaires comestibles (assimilable à du gaspillage alimentaire) (en kg)</t>
  </si>
  <si>
    <t>Masse des déchets alimentaires non comestibles (en kg)</t>
  </si>
  <si>
    <t>Masse de déchets alimentaires des denrées non servies aux convives et jetées (en kg)</t>
  </si>
  <si>
    <t>Masse de déchets alimentaires pour le reste assiette (en kg)</t>
  </si>
  <si>
    <t>Estimation annuelle</t>
  </si>
  <si>
    <r>
      <t>Afin d'affiner l'estimation à partir de vos résultats merci</t>
    </r>
    <r>
      <rPr>
        <sz val="9"/>
        <color indexed="2"/>
        <rFont val="Marianne Medium"/>
      </rPr>
      <t xml:space="preserve"> </t>
    </r>
    <r>
      <rPr>
        <b/>
        <i/>
        <sz val="9"/>
        <color indexed="2"/>
        <rFont val="Marianne Medium"/>
      </rPr>
      <t>de bien vouloir complèter ces élements</t>
    </r>
  </si>
  <si>
    <t>Compléter</t>
  </si>
  <si>
    <t xml:space="preserve">Grammage moyen par repas estimé pour vos convives en g </t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</si>
  <si>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</si>
  <si>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</si>
  <si>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</si>
  <si>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</si>
  <si>
    <t>Estimaton du gaspillage alimentaire à partir du ratio de l'ADEME (voir ci-dessous)</t>
  </si>
  <si>
    <t>Coût repas moyen en €/repas</t>
  </si>
  <si>
    <t xml:space="preserve">Nombre de semaines de service dans l'année </t>
  </si>
  <si>
    <t xml:space="preserve">Si le tri comestible/non comestible n'a pas été possible, voici une estimation calculée par défaut ( - 15% de déchets non comestibles - Ademe 2021)
Nb: pour les déchets de préparation, le ratio peut être modulé  dans la formule en fonction de la nature des déchets alimentaires (100% si épluchures par exemple).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</si>
</sst>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54"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60"/>
      <color theme="0"/>
      <name val="Marianne Medium"/>
    </font>
    <font>
      <b/>
      <sz val="60"/>
      <name val="Marianne Medium"/>
    </font>
    <font>
      <sz val="60"/>
      <name val="Marianne Medium"/>
    </font>
    <font>
      <b/>
      <sz val="60"/>
      <color rgb="FFC00000"/>
      <name val="Marianne Medium"/>
    </font>
    <font>
      <b/>
      <sz val="60"/>
      <color theme="7" tint="-0.249977111117893"/>
      <name val="Marianne Medium"/>
    </font>
    <font>
      <sz val="16"/>
      <name val="Marianne Medium"/>
    </font>
    <font>
      <sz val="16"/>
      <color theme="1"/>
      <name val="Marianne medium"/>
    </font>
    <font>
      <sz val="16"/>
      <name val="Marianne medium"/>
    </font>
    <font>
      <b/>
      <sz val="16"/>
      <color theme="0"/>
      <name val="Marianne Medium"/>
    </font>
    <font>
      <i/>
      <sz val="16"/>
      <name val="Marianne medium"/>
    </font>
    <font>
      <b/>
      <sz val="16"/>
      <name val="Marianne medium"/>
    </font>
    <font>
      <b/>
      <sz val="16"/>
      <color rgb="FFC00000"/>
      <name val="Marianne medium"/>
    </font>
    <font>
      <b/>
      <sz val="16"/>
      <color theme="7" tint="-0.249977111117893"/>
      <name val="Marianne medium"/>
    </font>
    <font>
      <sz val="12"/>
      <name val="Marianne medium"/>
    </font>
    <font>
      <i/>
      <sz val="10"/>
      <name val="Arial"/>
      <family val="2"/>
    </font>
    <font>
      <b/>
      <sz val="12"/>
      <color theme="0"/>
      <name val="Marianne Medium"/>
    </font>
    <font>
      <sz val="10"/>
      <name val="Marianne Medium"/>
    </font>
    <font>
      <b/>
      <sz val="11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1"/>
      <color indexed="2"/>
      <name val="Marianne Medium"/>
    </font>
    <font>
      <b/>
      <sz val="10"/>
      <name val="Marianne Medium"/>
    </font>
    <font>
      <b/>
      <sz val="11"/>
      <color theme="1"/>
      <name val="Marianne Medium"/>
    </font>
    <font>
      <b/>
      <sz val="11"/>
      <color theme="0"/>
      <name val="Marianne Medium"/>
    </font>
    <font>
      <i/>
      <sz val="8"/>
      <color theme="0" tint="-0.499984740745262"/>
      <name val="Aptos Narrow"/>
      <family val="2"/>
      <scheme val="minor"/>
    </font>
    <font>
      <i/>
      <sz val="10"/>
      <color rgb="FF00B0F0"/>
      <name val="Arial 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rgb="FF92D050"/>
      <name val="Arial "/>
    </font>
    <font>
      <i/>
      <sz val="10"/>
      <color rgb="FFFFC000"/>
      <name val="Arial "/>
    </font>
    <font>
      <i/>
      <sz val="10"/>
      <color rgb="FFC00000"/>
      <name val="Arial "/>
    </font>
    <font>
      <b/>
      <sz val="10"/>
      <name val="Arial "/>
    </font>
    <font>
      <i/>
      <sz val="11"/>
      <color theme="0" tint="-0.499984740745262"/>
      <name val="Aptos Narrow"/>
      <family val="2"/>
      <scheme val="minor"/>
    </font>
    <font>
      <i/>
      <sz val="10"/>
      <name val="Marianne Medium"/>
    </font>
    <font>
      <sz val="8"/>
      <name val="Marianne Medium"/>
    </font>
    <font>
      <u/>
      <sz val="11"/>
      <color theme="10"/>
      <name val="Marianne Medium"/>
    </font>
    <font>
      <b/>
      <sz val="12"/>
      <color theme="1"/>
      <name val="Marianne Medium"/>
    </font>
    <font>
      <sz val="11"/>
      <color rgb="FFC00000"/>
      <name val="Marianne Medium"/>
    </font>
    <font>
      <sz val="11"/>
      <color theme="7" tint="-0.249977111117893"/>
      <name val="Marianne Medium"/>
    </font>
    <font>
      <b/>
      <i/>
      <sz val="9"/>
      <color indexed="2"/>
      <name val="Marianne Medium"/>
    </font>
    <font>
      <sz val="11"/>
      <name val="Marianne Medium"/>
    </font>
    <font>
      <b/>
      <sz val="14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0"/>
      <color rgb="FFC00000"/>
      <name val="Marianne Medium"/>
    </font>
    <font>
      <sz val="60"/>
      <color theme="7" tint="-0.249977111117893"/>
      <name val="Marianne Medium"/>
    </font>
    <font>
      <sz val="16"/>
      <color rgb="FFC00000"/>
      <name val="Marianne medium"/>
    </font>
    <font>
      <sz val="16"/>
      <color theme="7" tint="-0.249977111117893"/>
      <name val="Marianne medium"/>
    </font>
    <font>
      <sz val="9"/>
      <color indexed="2"/>
      <name val="Marianne Medium"/>
    </font>
    <font>
      <i/>
      <sz val="9"/>
      <name val="Marianne Medium"/>
    </font>
  </fonts>
  <fills count="22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1"/>
        <bgColor theme="9"/>
      </patternFill>
    </fill>
    <fill>
      <patternFill patternType="solid">
        <fgColor theme="0"/>
        <bgColor theme="9"/>
      </patternFill>
    </fill>
    <fill>
      <patternFill patternType="solid">
        <fgColor rgb="FFF58F2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243B7D"/>
        <bgColor theme="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44" fontId="47" fillId="0" borderId="0" applyFont="0" applyFill="0" applyBorder="0" applyProtection="0"/>
    <xf numFmtId="44" fontId="47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9" fontId="47" fillId="0" borderId="0" applyFont="0" applyFill="0" applyBorder="0" applyProtection="0"/>
    <xf numFmtId="9" fontId="47" fillId="0" borderId="0" applyFont="0" applyFill="0" applyBorder="0" applyProtection="0"/>
  </cellStyleXfs>
  <cellXfs count="174">
    <xf numFmtId="0" fontId="0" fillId="0" borderId="0" xfId="0"/>
    <xf numFmtId="0" fontId="3" fillId="0" borderId="0" xfId="5" applyFont="1"/>
    <xf numFmtId="0" fontId="2" fillId="2" borderId="0" xfId="8" applyFill="1"/>
    <xf numFmtId="4" fontId="4" fillId="3" borderId="3" xfId="5" applyNumberFormat="1" applyFont="1" applyFill="1" applyBorder="1" applyAlignment="1">
      <alignment horizontal="center" vertical="center" wrapText="1"/>
    </xf>
    <xf numFmtId="4" fontId="4" fillId="4" borderId="1" xfId="5" applyNumberFormat="1" applyFont="1" applyFill="1" applyBorder="1" applyAlignment="1">
      <alignment horizontal="center" vertical="center" wrapText="1"/>
    </xf>
    <xf numFmtId="4" fontId="4" fillId="4" borderId="2" xfId="5" applyNumberFormat="1" applyFont="1" applyFill="1" applyBorder="1" applyAlignment="1">
      <alignment horizontal="center" vertical="center" wrapText="1"/>
    </xf>
    <xf numFmtId="4" fontId="4" fillId="4" borderId="4" xfId="5" applyNumberFormat="1" applyFont="1" applyFill="1" applyBorder="1" applyAlignment="1">
      <alignment horizontal="center" vertical="center" wrapText="1"/>
    </xf>
    <xf numFmtId="4" fontId="4" fillId="4" borderId="5" xfId="5" applyNumberFormat="1" applyFont="1" applyFill="1" applyBorder="1" applyAlignment="1">
      <alignment horizontal="center" vertical="center" wrapText="1"/>
    </xf>
    <xf numFmtId="4" fontId="5" fillId="6" borderId="3" xfId="5" applyNumberFormat="1" applyFont="1" applyFill="1" applyBorder="1" applyAlignment="1">
      <alignment horizontal="center" vertical="center" wrapText="1"/>
    </xf>
    <xf numFmtId="4" fontId="5" fillId="6" borderId="3" xfId="5" applyNumberFormat="1" applyFont="1" applyFill="1" applyBorder="1" applyAlignment="1">
      <alignment horizontal="left" vertical="center" wrapText="1"/>
    </xf>
    <xf numFmtId="3" fontId="6" fillId="7" borderId="3" xfId="5" applyNumberFormat="1" applyFont="1" applyFill="1" applyBorder="1" applyAlignment="1">
      <alignment horizontal="center" vertical="center"/>
    </xf>
    <xf numFmtId="4" fontId="5" fillId="6" borderId="4" xfId="5" applyNumberFormat="1" applyFont="1" applyFill="1" applyBorder="1" applyAlignment="1">
      <alignment horizontal="left" vertical="center" wrapText="1"/>
    </xf>
    <xf numFmtId="3" fontId="6" fillId="7" borderId="5" xfId="5" applyNumberFormat="1" applyFont="1" applyFill="1" applyBorder="1" applyAlignment="1">
      <alignment horizontal="center" vertical="center"/>
    </xf>
    <xf numFmtId="0" fontId="5" fillId="6" borderId="3" xfId="5" applyFont="1" applyFill="1" applyBorder="1" applyAlignment="1">
      <alignment horizontal="left" vertical="center" wrapText="1"/>
    </xf>
    <xf numFmtId="4" fontId="6" fillId="7" borderId="3" xfId="5" applyNumberFormat="1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left" vertical="center" wrapText="1"/>
    </xf>
    <xf numFmtId="0" fontId="8" fillId="6" borderId="3" xfId="5" applyFont="1" applyFill="1" applyBorder="1" applyAlignment="1">
      <alignment horizontal="left" vertical="center" wrapText="1"/>
    </xf>
    <xf numFmtId="4" fontId="6" fillId="6" borderId="3" xfId="5" quotePrefix="1" applyNumberFormat="1" applyFont="1" applyFill="1" applyBorder="1" applyAlignment="1">
      <alignment horizontal="center" vertical="center" wrapText="1"/>
    </xf>
    <xf numFmtId="4" fontId="4" fillId="9" borderId="5" xfId="5" applyNumberFormat="1" applyFont="1" applyFill="1" applyBorder="1" applyAlignment="1">
      <alignment horizontal="center" vertical="center"/>
    </xf>
    <xf numFmtId="4" fontId="9" fillId="7" borderId="3" xfId="5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0" xfId="8" applyFont="1" applyFill="1"/>
    <xf numFmtId="4" fontId="12" fillId="4" borderId="0" xfId="5" applyNumberFormat="1" applyFont="1" applyFill="1" applyAlignment="1">
      <alignment horizontal="left" vertical="center" wrapText="1"/>
    </xf>
    <xf numFmtId="4" fontId="14" fillId="4" borderId="7" xfId="5" applyNumberFormat="1" applyFont="1" applyFill="1" applyBorder="1" applyAlignment="1">
      <alignment horizontal="left" vertical="center" wrapText="1"/>
    </xf>
    <xf numFmtId="4" fontId="14" fillId="6" borderId="3" xfId="5" applyNumberFormat="1" applyFont="1" applyFill="1" applyBorder="1" applyAlignment="1">
      <alignment horizontal="left" vertical="center" wrapText="1"/>
    </xf>
    <xf numFmtId="4" fontId="14" fillId="6" borderId="3" xfId="5" applyNumberFormat="1" applyFont="1" applyFill="1" applyBorder="1" applyAlignment="1">
      <alignment horizontal="center" vertical="center" wrapText="1"/>
    </xf>
    <xf numFmtId="3" fontId="11" fillId="7" borderId="3" xfId="5" applyNumberFormat="1" applyFont="1" applyFill="1" applyBorder="1" applyAlignment="1" applyProtection="1">
      <alignment horizontal="center" vertical="center" wrapText="1"/>
      <protection locked="0"/>
    </xf>
    <xf numFmtId="3" fontId="14" fillId="10" borderId="3" xfId="5" applyNumberFormat="1" applyFont="1" applyFill="1" applyBorder="1" applyAlignment="1">
      <alignment horizontal="center" vertical="center" wrapText="1"/>
    </xf>
    <xf numFmtId="4" fontId="11" fillId="6" borderId="0" xfId="5" applyNumberFormat="1" applyFont="1" applyFill="1" applyAlignment="1">
      <alignment horizontal="center" vertical="center"/>
    </xf>
    <xf numFmtId="4" fontId="13" fillId="6" borderId="0" xfId="5" applyNumberFormat="1" applyFont="1" applyFill="1" applyAlignment="1">
      <alignment horizontal="center" vertical="center"/>
    </xf>
    <xf numFmtId="4" fontId="12" fillId="5" borderId="5" xfId="5" applyNumberFormat="1" applyFont="1" applyFill="1" applyBorder="1" applyAlignment="1">
      <alignment horizontal="center" vertical="center" wrapText="1"/>
    </xf>
    <xf numFmtId="4" fontId="12" fillId="5" borderId="4" xfId="5" applyNumberFormat="1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left" vertical="center" wrapText="1"/>
    </xf>
    <xf numFmtId="164" fontId="11" fillId="7" borderId="3" xfId="5" applyNumberFormat="1" applyFont="1" applyFill="1" applyBorder="1" applyAlignment="1" applyProtection="1">
      <alignment horizontal="center" vertical="center" wrapText="1"/>
      <protection locked="0"/>
    </xf>
    <xf numFmtId="164" fontId="14" fillId="10" borderId="3" xfId="5" applyNumberFormat="1" applyFont="1" applyFill="1" applyBorder="1" applyAlignment="1">
      <alignment horizontal="center" vertical="center" wrapText="1"/>
    </xf>
    <xf numFmtId="0" fontId="16" fillId="6" borderId="3" xfId="5" applyFont="1" applyFill="1" applyBorder="1" applyAlignment="1">
      <alignment horizontal="left" vertical="center" wrapText="1"/>
    </xf>
    <xf numFmtId="164" fontId="14" fillId="11" borderId="3" xfId="5" applyNumberFormat="1" applyFont="1" applyFill="1" applyBorder="1" applyAlignment="1">
      <alignment horizontal="center" vertical="center" wrapText="1"/>
    </xf>
    <xf numFmtId="0" fontId="17" fillId="0" borderId="0" xfId="5" applyFont="1"/>
    <xf numFmtId="0" fontId="14" fillId="6" borderId="3" xfId="5" applyFont="1" applyFill="1" applyBorder="1" applyAlignment="1">
      <alignment horizontal="left" vertical="center" wrapText="1"/>
    </xf>
    <xf numFmtId="164" fontId="11" fillId="12" borderId="3" xfId="5" applyNumberFormat="1" applyFont="1" applyFill="1" applyBorder="1" applyAlignment="1">
      <alignment horizontal="center" vertical="center" wrapText="1"/>
    </xf>
    <xf numFmtId="164" fontId="14" fillId="12" borderId="3" xfId="5" applyNumberFormat="1" applyFont="1" applyFill="1" applyBorder="1" applyAlignment="1">
      <alignment horizontal="center" vertical="center" wrapText="1"/>
    </xf>
    <xf numFmtId="0" fontId="18" fillId="2" borderId="0" xfId="8" applyFont="1" applyFill="1"/>
    <xf numFmtId="0" fontId="20" fillId="2" borderId="12" xfId="8" applyFont="1" applyFill="1" applyBorder="1"/>
    <xf numFmtId="0" fontId="21" fillId="2" borderId="13" xfId="8" applyFont="1" applyFill="1" applyBorder="1" applyAlignment="1">
      <alignment horizontal="left" vertical="center" wrapText="1"/>
    </xf>
    <xf numFmtId="3" fontId="22" fillId="14" borderId="3" xfId="8" applyNumberFormat="1" applyFont="1" applyFill="1" applyBorder="1" applyAlignment="1">
      <alignment horizontal="center" vertical="center"/>
    </xf>
    <xf numFmtId="3" fontId="22" fillId="2" borderId="0" xfId="8" applyNumberFormat="1" applyFont="1" applyFill="1" applyAlignment="1">
      <alignment horizontal="center" vertical="center"/>
    </xf>
    <xf numFmtId="3" fontId="23" fillId="2" borderId="0" xfId="8" applyNumberFormat="1" applyFont="1" applyFill="1" applyAlignment="1">
      <alignment horizontal="center" vertical="center"/>
    </xf>
    <xf numFmtId="0" fontId="20" fillId="2" borderId="0" xfId="8" applyFont="1" applyFill="1"/>
    <xf numFmtId="9" fontId="24" fillId="14" borderId="3" xfId="10" applyFont="1" applyFill="1" applyBorder="1" applyAlignment="1">
      <alignment horizontal="center" vertical="center"/>
    </xf>
    <xf numFmtId="0" fontId="25" fillId="2" borderId="11" xfId="8" applyFont="1" applyFill="1" applyBorder="1" applyAlignment="1">
      <alignment horizontal="left" vertical="center" wrapText="1"/>
    </xf>
    <xf numFmtId="0" fontId="26" fillId="15" borderId="13" xfId="8" applyFont="1" applyFill="1" applyBorder="1" applyAlignment="1">
      <alignment horizontal="left" vertical="center" wrapText="1"/>
    </xf>
    <xf numFmtId="1" fontId="26" fillId="14" borderId="4" xfId="8" applyNumberFormat="1" applyFont="1" applyFill="1" applyBorder="1" applyAlignment="1">
      <alignment horizontal="center" vertical="center"/>
    </xf>
    <xf numFmtId="1" fontId="26" fillId="14" borderId="6" xfId="8" applyNumberFormat="1" applyFont="1" applyFill="1" applyBorder="1" applyAlignment="1">
      <alignment horizontal="center" vertical="center"/>
    </xf>
    <xf numFmtId="1" fontId="23" fillId="2" borderId="0" xfId="8" applyNumberFormat="1" applyFont="1" applyFill="1" applyAlignment="1">
      <alignment horizontal="center" vertical="center"/>
    </xf>
    <xf numFmtId="165" fontId="26" fillId="14" borderId="4" xfId="8" applyNumberFormat="1" applyFont="1" applyFill="1" applyBorder="1" applyAlignment="1">
      <alignment horizontal="center" vertical="center"/>
    </xf>
    <xf numFmtId="0" fontId="26" fillId="14" borderId="6" xfId="8" applyFont="1" applyFill="1" applyBorder="1" applyAlignment="1">
      <alignment horizontal="center" vertical="center"/>
    </xf>
    <xf numFmtId="0" fontId="26" fillId="15" borderId="11" xfId="8" applyFont="1" applyFill="1" applyBorder="1" applyAlignment="1">
      <alignment horizontal="left" vertical="center" wrapText="1"/>
    </xf>
    <xf numFmtId="0" fontId="26" fillId="15" borderId="0" xfId="8" applyFont="1" applyFill="1" applyAlignment="1">
      <alignment horizontal="left" vertical="center" wrapText="1"/>
    </xf>
    <xf numFmtId="0" fontId="20" fillId="2" borderId="11" xfId="8" applyFont="1" applyFill="1" applyBorder="1"/>
    <xf numFmtId="0" fontId="27" fillId="17" borderId="13" xfId="8" applyFont="1" applyFill="1" applyBorder="1" applyAlignment="1">
      <alignment horizontal="left" vertical="center" wrapText="1"/>
    </xf>
    <xf numFmtId="165" fontId="26" fillId="14" borderId="3" xfId="8" applyNumberFormat="1" applyFont="1" applyFill="1" applyBorder="1" applyAlignment="1">
      <alignment horizontal="center" vertical="center"/>
    </xf>
    <xf numFmtId="0" fontId="21" fillId="14" borderId="6" xfId="8" applyFont="1" applyFill="1" applyBorder="1" applyAlignment="1">
      <alignment horizontal="center" vertical="center"/>
    </xf>
    <xf numFmtId="9" fontId="28" fillId="2" borderId="0" xfId="10" applyFont="1" applyFill="1" applyAlignment="1">
      <alignment horizontal="center" vertical="center"/>
    </xf>
    <xf numFmtId="2" fontId="26" fillId="2" borderId="0" xfId="8" applyNumberFormat="1" applyFont="1" applyFill="1" applyAlignment="1">
      <alignment horizontal="center" vertical="center"/>
    </xf>
    <xf numFmtId="0" fontId="26" fillId="2" borderId="0" xfId="8" applyFont="1" applyFill="1" applyAlignment="1">
      <alignment horizontal="center" vertical="center"/>
    </xf>
    <xf numFmtId="0" fontId="27" fillId="18" borderId="13" xfId="8" applyFont="1" applyFill="1" applyBorder="1" applyAlignment="1">
      <alignment horizontal="left" vertical="center" wrapText="1"/>
    </xf>
    <xf numFmtId="0" fontId="27" fillId="19" borderId="13" xfId="8" applyFont="1" applyFill="1" applyBorder="1" applyAlignment="1">
      <alignment horizontal="left" vertical="center" wrapText="1"/>
    </xf>
    <xf numFmtId="0" fontId="20" fillId="2" borderId="0" xfId="8" applyFont="1" applyFill="1" applyAlignment="1">
      <alignment vertical="center"/>
    </xf>
    <xf numFmtId="0" fontId="29" fillId="2" borderId="13" xfId="8" applyFont="1" applyFill="1" applyBorder="1" applyAlignment="1">
      <alignment horizontal="left" vertical="center" wrapText="1"/>
    </xf>
    <xf numFmtId="165" fontId="30" fillId="14" borderId="3" xfId="8" applyNumberFormat="1" applyFont="1" applyFill="1" applyBorder="1" applyAlignment="1">
      <alignment horizontal="center" vertical="center"/>
    </xf>
    <xf numFmtId="1" fontId="30" fillId="14" borderId="3" xfId="8" applyNumberFormat="1" applyFont="1" applyFill="1" applyBorder="1" applyAlignment="1">
      <alignment horizontal="center" vertical="center"/>
    </xf>
    <xf numFmtId="2" fontId="31" fillId="2" borderId="0" xfId="8" applyNumberFormat="1" applyFont="1" applyFill="1" applyAlignment="1">
      <alignment horizontal="center" vertical="center"/>
    </xf>
    <xf numFmtId="0" fontId="31" fillId="2" borderId="0" xfId="8" applyFont="1" applyFill="1" applyAlignment="1">
      <alignment horizontal="center" vertical="center"/>
    </xf>
    <xf numFmtId="0" fontId="2" fillId="2" borderId="12" xfId="8" applyFill="1" applyBorder="1"/>
    <xf numFmtId="0" fontId="32" fillId="2" borderId="13" xfId="8" applyFont="1" applyFill="1" applyBorder="1" applyAlignment="1">
      <alignment horizontal="left" vertical="center" wrapText="1"/>
    </xf>
    <xf numFmtId="0" fontId="33" fillId="2" borderId="13" xfId="8" applyFont="1" applyFill="1" applyBorder="1" applyAlignment="1">
      <alignment horizontal="left" vertical="center" wrapText="1"/>
    </xf>
    <xf numFmtId="0" fontId="34" fillId="2" borderId="13" xfId="8" applyFont="1" applyFill="1" applyBorder="1" applyAlignment="1">
      <alignment horizontal="left" vertical="center" wrapText="1"/>
    </xf>
    <xf numFmtId="0" fontId="35" fillId="2" borderId="11" xfId="8" applyFont="1" applyFill="1" applyBorder="1" applyAlignment="1">
      <alignment horizontal="left" vertical="center" wrapText="1"/>
    </xf>
    <xf numFmtId="3" fontId="0" fillId="2" borderId="0" xfId="8" applyNumberFormat="1" applyFont="1" applyFill="1" applyAlignment="1">
      <alignment horizontal="center" vertical="center"/>
    </xf>
    <xf numFmtId="3" fontId="36" fillId="2" borderId="0" xfId="8" applyNumberFormat="1" applyFont="1" applyFill="1" applyAlignment="1">
      <alignment horizontal="center" vertical="center"/>
    </xf>
    <xf numFmtId="0" fontId="2" fillId="2" borderId="0" xfId="8" applyFill="1" applyAlignment="1">
      <alignment vertical="center"/>
    </xf>
    <xf numFmtId="0" fontId="27" fillId="16" borderId="13" xfId="8" applyFont="1" applyFill="1" applyBorder="1" applyAlignment="1">
      <alignment horizontal="left" vertical="center"/>
    </xf>
    <xf numFmtId="1" fontId="21" fillId="14" borderId="4" xfId="8" applyNumberFormat="1" applyFont="1" applyFill="1" applyBorder="1" applyAlignment="1">
      <alignment horizontal="center" vertical="center"/>
    </xf>
    <xf numFmtId="165" fontId="21" fillId="14" borderId="4" xfId="8" applyNumberFormat="1" applyFont="1" applyFill="1" applyBorder="1" applyAlignment="1">
      <alignment horizontal="center" vertical="center"/>
    </xf>
    <xf numFmtId="165" fontId="37" fillId="14" borderId="4" xfId="8" applyNumberFormat="1" applyFont="1" applyFill="1" applyBorder="1" applyAlignment="1" applyProtection="1">
      <alignment horizontal="center" vertical="center"/>
      <protection locked="0"/>
    </xf>
    <xf numFmtId="1" fontId="37" fillId="14" borderId="3" xfId="8" applyNumberFormat="1" applyFont="1" applyFill="1" applyBorder="1" applyAlignment="1">
      <alignment horizontal="center" vertical="center"/>
    </xf>
    <xf numFmtId="165" fontId="37" fillId="14" borderId="4" xfId="8" applyNumberFormat="1" applyFont="1" applyFill="1" applyBorder="1" applyAlignment="1">
      <alignment horizontal="center" vertical="center"/>
    </xf>
    <xf numFmtId="0" fontId="37" fillId="14" borderId="6" xfId="8" applyFont="1" applyFill="1" applyBorder="1" applyAlignment="1">
      <alignment horizontal="center" vertical="center"/>
    </xf>
    <xf numFmtId="0" fontId="20" fillId="2" borderId="11" xfId="8" applyFont="1" applyFill="1" applyBorder="1" applyAlignment="1">
      <alignment wrapText="1"/>
    </xf>
    <xf numFmtId="0" fontId="37" fillId="2" borderId="0" xfId="8" applyFont="1" applyFill="1"/>
    <xf numFmtId="0" fontId="40" fillId="0" borderId="13" xfId="0" applyFont="1" applyBorder="1" applyAlignment="1">
      <alignment wrapText="1"/>
    </xf>
    <xf numFmtId="3" fontId="21" fillId="14" borderId="3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wrapText="1"/>
    </xf>
    <xf numFmtId="0" fontId="22" fillId="0" borderId="0" xfId="0" applyFont="1" applyAlignment="1">
      <alignment horizontal="center" vertical="center"/>
    </xf>
    <xf numFmtId="4" fontId="22" fillId="14" borderId="3" xfId="0" applyNumberFormat="1" applyFont="1" applyFill="1" applyBorder="1" applyAlignment="1">
      <alignment horizontal="center" vertical="center"/>
    </xf>
    <xf numFmtId="0" fontId="19" fillId="17" borderId="13" xfId="8" applyFont="1" applyFill="1" applyBorder="1" applyAlignment="1">
      <alignment horizontal="left" vertical="center" wrapText="1"/>
    </xf>
    <xf numFmtId="0" fontId="22" fillId="14" borderId="3" xfId="0" applyFont="1" applyFill="1" applyBorder="1" applyAlignment="1">
      <alignment horizontal="center" vertical="center"/>
    </xf>
    <xf numFmtId="0" fontId="41" fillId="0" borderId="13" xfId="0" applyFont="1" applyBorder="1" applyAlignment="1">
      <alignment wrapText="1"/>
    </xf>
    <xf numFmtId="0" fontId="41" fillId="14" borderId="3" xfId="0" applyFont="1" applyFill="1" applyBorder="1" applyAlignment="1">
      <alignment horizontal="center" vertical="center" wrapText="1"/>
    </xf>
    <xf numFmtId="0" fontId="42" fillId="6" borderId="13" xfId="5" applyFont="1" applyFill="1" applyBorder="1" applyAlignment="1">
      <alignment horizontal="left" vertical="center" wrapText="1"/>
    </xf>
    <xf numFmtId="0" fontId="19" fillId="18" borderId="13" xfId="8" applyFont="1" applyFill="1" applyBorder="1" applyAlignment="1">
      <alignment horizontal="left" vertical="center" wrapText="1"/>
    </xf>
    <xf numFmtId="0" fontId="19" fillId="19" borderId="13" xfId="8" applyFont="1" applyFill="1" applyBorder="1" applyAlignment="1">
      <alignment horizontal="left" vertical="center" wrapText="1"/>
    </xf>
    <xf numFmtId="0" fontId="43" fillId="2" borderId="11" xfId="8" applyFont="1" applyFill="1" applyBorder="1" applyAlignment="1">
      <alignment horizontal="left" vertical="center"/>
    </xf>
    <xf numFmtId="2" fontId="22" fillId="21" borderId="3" xfId="8" applyNumberFormat="1" applyFont="1" applyFill="1" applyBorder="1" applyAlignment="1">
      <alignment horizontal="center" vertical="center"/>
    </xf>
    <xf numFmtId="2" fontId="22" fillId="2" borderId="0" xfId="8" applyNumberFormat="1" applyFont="1" applyFill="1" applyAlignment="1">
      <alignment horizontal="center" vertical="center"/>
    </xf>
    <xf numFmtId="0" fontId="21" fillId="2" borderId="13" xfId="8" applyFont="1" applyFill="1" applyBorder="1" applyAlignment="1">
      <alignment vertical="center" wrapText="1"/>
    </xf>
    <xf numFmtId="1" fontId="22" fillId="21" borderId="3" xfId="8" applyNumberFormat="1" applyFont="1" applyFill="1" applyBorder="1" applyAlignment="1" applyProtection="1">
      <alignment horizontal="right" vertical="center"/>
      <protection locked="0"/>
    </xf>
    <xf numFmtId="2" fontId="22" fillId="2" borderId="0" xfId="8" applyNumberFormat="1" applyFont="1" applyFill="1" applyAlignment="1">
      <alignment horizontal="right" vertical="center"/>
    </xf>
    <xf numFmtId="2" fontId="22" fillId="21" borderId="3" xfId="8" applyNumberFormat="1" applyFont="1" applyFill="1" applyBorder="1" applyAlignment="1" applyProtection="1">
      <alignment horizontal="right" vertical="center"/>
      <protection locked="0"/>
    </xf>
    <xf numFmtId="44" fontId="22" fillId="21" borderId="3" xfId="3" applyFont="1" applyFill="1" applyBorder="1" applyAlignment="1" applyProtection="1">
      <alignment horizontal="right" vertical="center"/>
      <protection locked="0"/>
    </xf>
    <xf numFmtId="7" fontId="22" fillId="2" borderId="0" xfId="3" applyNumberFormat="1" applyFont="1" applyFill="1" applyAlignment="1">
      <alignment horizontal="right" vertical="center"/>
    </xf>
    <xf numFmtId="0" fontId="44" fillId="2" borderId="13" xfId="8" applyFont="1" applyFill="1" applyBorder="1" applyAlignment="1">
      <alignment vertical="center" wrapText="1"/>
    </xf>
    <xf numFmtId="1" fontId="26" fillId="14" borderId="3" xfId="8" applyNumberFormat="1" applyFont="1" applyFill="1" applyBorder="1" applyAlignment="1">
      <alignment horizontal="center" vertical="center"/>
    </xf>
    <xf numFmtId="3" fontId="20" fillId="2" borderId="0" xfId="8" applyNumberFormat="1" applyFont="1" applyFill="1"/>
    <xf numFmtId="0" fontId="45" fillId="2" borderId="14" xfId="8" applyFont="1" applyFill="1" applyBorder="1" applyAlignment="1">
      <alignment vertical="center" wrapText="1"/>
    </xf>
    <xf numFmtId="0" fontId="2" fillId="2" borderId="15" xfId="8" applyFill="1" applyBorder="1" applyAlignment="1">
      <alignment horizontal="right"/>
    </xf>
    <xf numFmtId="0" fontId="18" fillId="2" borderId="15" xfId="8" applyFont="1" applyFill="1" applyBorder="1" applyAlignment="1">
      <alignment horizontal="right"/>
    </xf>
    <xf numFmtId="0" fontId="46" fillId="2" borderId="15" xfId="8" applyFont="1" applyFill="1" applyBorder="1" applyAlignment="1">
      <alignment horizontal="center" vertical="center" wrapText="1"/>
    </xf>
    <xf numFmtId="0" fontId="2" fillId="2" borderId="16" xfId="8" applyFill="1" applyBorder="1"/>
    <xf numFmtId="0" fontId="53" fillId="14" borderId="13" xfId="8" applyFont="1" applyFill="1" applyBorder="1" applyAlignment="1">
      <alignment horizontal="left" vertical="center" wrapText="1"/>
    </xf>
    <xf numFmtId="3" fontId="26" fillId="14" borderId="3" xfId="8" applyNumberFormat="1" applyFont="1" applyFill="1" applyBorder="1" applyAlignment="1">
      <alignment horizontal="center" vertical="center"/>
    </xf>
    <xf numFmtId="0" fontId="26" fillId="14" borderId="3" xfId="8" applyFont="1" applyFill="1" applyBorder="1" applyAlignment="1">
      <alignment horizontal="center" vertical="center"/>
    </xf>
    <xf numFmtId="4" fontId="4" fillId="3" borderId="1" xfId="5" applyNumberFormat="1" applyFont="1" applyFill="1" applyBorder="1" applyAlignment="1">
      <alignment horizontal="center" vertical="center" wrapText="1"/>
    </xf>
    <xf numFmtId="4" fontId="4" fillId="3" borderId="2" xfId="5" applyNumberFormat="1" applyFont="1" applyFill="1" applyBorder="1" applyAlignment="1">
      <alignment horizontal="center" vertical="center" wrapText="1"/>
    </xf>
    <xf numFmtId="4" fontId="4" fillId="3" borderId="3" xfId="5" applyNumberFormat="1" applyFont="1" applyFill="1" applyBorder="1" applyAlignment="1">
      <alignment horizontal="center" vertical="center" wrapText="1"/>
    </xf>
    <xf numFmtId="4" fontId="4" fillId="5" borderId="4" xfId="5" applyNumberFormat="1" applyFont="1" applyFill="1" applyBorder="1" applyAlignment="1">
      <alignment horizontal="center" vertical="center" wrapText="1"/>
    </xf>
    <xf numFmtId="4" fontId="4" fillId="5" borderId="5" xfId="5" applyNumberFormat="1" applyFont="1" applyFill="1" applyBorder="1" applyAlignment="1">
      <alignment horizontal="center" vertical="center" wrapText="1"/>
    </xf>
    <xf numFmtId="4" fontId="4" fillId="5" borderId="6" xfId="5" applyNumberFormat="1" applyFont="1" applyFill="1" applyBorder="1" applyAlignment="1">
      <alignment horizontal="center" vertical="center" wrapText="1"/>
    </xf>
    <xf numFmtId="4" fontId="5" fillId="6" borderId="4" xfId="5" applyNumberFormat="1" applyFont="1" applyFill="1" applyBorder="1" applyAlignment="1">
      <alignment horizontal="center" vertical="center" wrapText="1"/>
    </xf>
    <xf numFmtId="4" fontId="5" fillId="6" borderId="5" xfId="5" applyNumberFormat="1" applyFont="1" applyFill="1" applyBorder="1" applyAlignment="1">
      <alignment horizontal="center" vertical="center" wrapText="1"/>
    </xf>
    <xf numFmtId="4" fontId="5" fillId="6" borderId="6" xfId="5" applyNumberFormat="1" applyFont="1" applyFill="1" applyBorder="1" applyAlignment="1">
      <alignment horizontal="center" vertical="center" wrapText="1"/>
    </xf>
    <xf numFmtId="4" fontId="5" fillId="6" borderId="3" xfId="5" applyNumberFormat="1" applyFont="1" applyFill="1" applyBorder="1" applyAlignment="1">
      <alignment horizontal="center" vertical="center" wrapText="1"/>
    </xf>
    <xf numFmtId="4" fontId="6" fillId="6" borderId="3" xfId="5" applyNumberFormat="1" applyFont="1" applyFill="1" applyBorder="1" applyAlignment="1">
      <alignment horizontal="center" vertical="center"/>
    </xf>
    <xf numFmtId="0" fontId="6" fillId="0" borderId="3" xfId="5" applyFont="1" applyBorder="1" applyAlignment="1">
      <alignment horizontal="center"/>
    </xf>
    <xf numFmtId="4" fontId="4" fillId="8" borderId="4" xfId="5" applyNumberFormat="1" applyFont="1" applyFill="1" applyBorder="1" applyAlignment="1">
      <alignment horizontal="center" vertical="center" wrapText="1"/>
    </xf>
    <xf numFmtId="4" fontId="4" fillId="8" borderId="5" xfId="5" applyNumberFormat="1" applyFont="1" applyFill="1" applyBorder="1" applyAlignment="1">
      <alignment horizontal="center" vertical="center" wrapText="1"/>
    </xf>
    <xf numFmtId="4" fontId="4" fillId="8" borderId="6" xfId="5" applyNumberFormat="1" applyFont="1" applyFill="1" applyBorder="1" applyAlignment="1">
      <alignment horizontal="center" vertical="center" wrapText="1"/>
    </xf>
    <xf numFmtId="4" fontId="4" fillId="9" borderId="4" xfId="5" applyNumberFormat="1" applyFont="1" applyFill="1" applyBorder="1" applyAlignment="1">
      <alignment horizontal="center" vertical="center"/>
    </xf>
    <xf numFmtId="4" fontId="4" fillId="9" borderId="5" xfId="5" applyNumberFormat="1" applyFont="1" applyFill="1" applyBorder="1" applyAlignment="1">
      <alignment horizontal="center" vertical="center"/>
    </xf>
    <xf numFmtId="4" fontId="12" fillId="8" borderId="4" xfId="5" applyNumberFormat="1" applyFont="1" applyFill="1" applyBorder="1" applyAlignment="1">
      <alignment horizontal="left" vertical="center" wrapText="1"/>
    </xf>
    <xf numFmtId="4" fontId="12" fillId="8" borderId="5" xfId="5" applyNumberFormat="1" applyFont="1" applyFill="1" applyBorder="1" applyAlignment="1">
      <alignment horizontal="left" vertical="center" wrapText="1"/>
    </xf>
    <xf numFmtId="4" fontId="12" fillId="8" borderId="6" xfId="5" applyNumberFormat="1" applyFont="1" applyFill="1" applyBorder="1" applyAlignment="1">
      <alignment horizontal="left" vertical="center" wrapText="1"/>
    </xf>
    <xf numFmtId="4" fontId="12" fillId="9" borderId="4" xfId="5" applyNumberFormat="1" applyFont="1" applyFill="1" applyBorder="1" applyAlignment="1">
      <alignment horizontal="left" vertical="center" wrapText="1"/>
    </xf>
    <xf numFmtId="4" fontId="12" fillId="9" borderId="5" xfId="5" applyNumberFormat="1" applyFont="1" applyFill="1" applyBorder="1" applyAlignment="1">
      <alignment horizontal="left" vertical="center" wrapText="1"/>
    </xf>
    <xf numFmtId="4" fontId="12" fillId="9" borderId="6" xfId="5" applyNumberFormat="1" applyFont="1" applyFill="1" applyBorder="1" applyAlignment="1">
      <alignment horizontal="left" vertical="center" wrapText="1"/>
    </xf>
    <xf numFmtId="4" fontId="13" fillId="6" borderId="0" xfId="5" applyNumberFormat="1" applyFont="1" applyFill="1" applyAlignment="1">
      <alignment horizontal="center" vertical="center"/>
    </xf>
    <xf numFmtId="4" fontId="12" fillId="5" borderId="4" xfId="5" applyNumberFormat="1" applyFont="1" applyFill="1" applyBorder="1" applyAlignment="1">
      <alignment horizontal="left" vertical="center" wrapText="1"/>
    </xf>
    <xf numFmtId="4" fontId="12" fillId="5" borderId="5" xfId="5" applyNumberFormat="1" applyFont="1" applyFill="1" applyBorder="1" applyAlignment="1">
      <alignment horizontal="left" vertical="center" wrapText="1"/>
    </xf>
    <xf numFmtId="4" fontId="12" fillId="3" borderId="3" xfId="5" applyNumberFormat="1" applyFont="1" applyFill="1" applyBorder="1" applyAlignment="1">
      <alignment horizontal="left" vertical="center" wrapText="1"/>
    </xf>
    <xf numFmtId="4" fontId="13" fillId="6" borderId="5" xfId="5" applyNumberFormat="1" applyFont="1" applyFill="1" applyBorder="1" applyAlignment="1">
      <alignment horizontal="center" vertical="center"/>
    </xf>
    <xf numFmtId="4" fontId="13" fillId="6" borderId="6" xfId="5" applyNumberFormat="1" applyFont="1" applyFill="1" applyBorder="1" applyAlignment="1">
      <alignment horizontal="center" vertical="center"/>
    </xf>
    <xf numFmtId="4" fontId="14" fillId="6" borderId="4" xfId="5" applyNumberFormat="1" applyFont="1" applyFill="1" applyBorder="1" applyAlignment="1">
      <alignment horizontal="center" vertical="center" wrapText="1"/>
    </xf>
    <xf numFmtId="4" fontId="14" fillId="6" borderId="5" xfId="5" applyNumberFormat="1" applyFont="1" applyFill="1" applyBorder="1" applyAlignment="1">
      <alignment horizontal="center" vertical="center" wrapText="1"/>
    </xf>
    <xf numFmtId="4" fontId="14" fillId="6" borderId="6" xfId="5" applyNumberFormat="1" applyFont="1" applyFill="1" applyBorder="1" applyAlignment="1">
      <alignment horizontal="center" vertical="center" wrapText="1"/>
    </xf>
    <xf numFmtId="4" fontId="13" fillId="6" borderId="4" xfId="5" applyNumberFormat="1" applyFont="1" applyFill="1" applyBorder="1" applyAlignment="1">
      <alignment horizontal="center" vertical="center"/>
    </xf>
    <xf numFmtId="0" fontId="12" fillId="20" borderId="11" xfId="8" applyFont="1" applyFill="1" applyBorder="1" applyAlignment="1">
      <alignment horizontal="center" vertical="center"/>
    </xf>
    <xf numFmtId="0" fontId="12" fillId="20" borderId="0" xfId="8" applyFont="1" applyFill="1" applyAlignment="1">
      <alignment horizontal="center" vertical="center"/>
    </xf>
    <xf numFmtId="0" fontId="12" fillId="20" borderId="12" xfId="8" applyFont="1" applyFill="1" applyBorder="1" applyAlignment="1">
      <alignment horizontal="center" vertical="center"/>
    </xf>
    <xf numFmtId="4" fontId="12" fillId="13" borderId="8" xfId="6" applyNumberFormat="1" applyFont="1" applyFill="1" applyBorder="1" applyAlignment="1">
      <alignment horizontal="center" vertical="center" wrapText="1"/>
    </xf>
    <xf numFmtId="4" fontId="12" fillId="13" borderId="9" xfId="6" applyNumberFormat="1" applyFont="1" applyFill="1" applyBorder="1" applyAlignment="1">
      <alignment horizontal="center" vertical="center" wrapText="1"/>
    </xf>
    <xf numFmtId="4" fontId="12" fillId="13" borderId="10" xfId="6" applyNumberFormat="1" applyFont="1" applyFill="1" applyBorder="1" applyAlignment="1">
      <alignment horizontal="center" vertical="center" wrapText="1"/>
    </xf>
    <xf numFmtId="0" fontId="12" fillId="16" borderId="11" xfId="8" applyFont="1" applyFill="1" applyBorder="1" applyAlignment="1">
      <alignment horizontal="center" vertical="center"/>
    </xf>
    <xf numFmtId="0" fontId="12" fillId="16" borderId="0" xfId="8" applyFont="1" applyFill="1" applyAlignment="1">
      <alignment horizontal="center" vertical="center"/>
    </xf>
    <xf numFmtId="0" fontId="12" fillId="16" borderId="12" xfId="8" applyFont="1" applyFill="1" applyBorder="1" applyAlignment="1">
      <alignment horizontal="center" vertical="center"/>
    </xf>
    <xf numFmtId="0" fontId="38" fillId="2" borderId="11" xfId="8" applyFont="1" applyFill="1" applyBorder="1" applyAlignment="1">
      <alignment horizontal="left" vertical="center" wrapText="1"/>
    </xf>
    <xf numFmtId="0" fontId="38" fillId="2" borderId="0" xfId="8" applyFont="1" applyFill="1" applyAlignment="1">
      <alignment horizontal="left" vertical="center" wrapText="1"/>
    </xf>
    <xf numFmtId="4" fontId="12" fillId="13" borderId="11" xfId="6" applyNumberFormat="1" applyFont="1" applyFill="1" applyBorder="1" applyAlignment="1">
      <alignment horizontal="center" vertical="center" wrapText="1"/>
    </xf>
    <xf numFmtId="4" fontId="12" fillId="13" borderId="0" xfId="6" applyNumberFormat="1" applyFont="1" applyFill="1" applyAlignment="1">
      <alignment horizontal="center" vertical="center" wrapText="1"/>
    </xf>
    <xf numFmtId="4" fontId="12" fillId="13" borderId="12" xfId="6" applyNumberFormat="1" applyFont="1" applyFill="1" applyBorder="1" applyAlignment="1">
      <alignment horizontal="center" vertical="center" wrapText="1"/>
    </xf>
    <xf numFmtId="4" fontId="39" fillId="4" borderId="11" xfId="1" applyNumberFormat="1" applyFont="1" applyFill="1" applyBorder="1" applyAlignment="1">
      <alignment horizontal="center" vertical="center" wrapText="1"/>
    </xf>
    <xf numFmtId="4" fontId="39" fillId="4" borderId="0" xfId="1" applyNumberFormat="1" applyFont="1" applyFill="1" applyAlignment="1">
      <alignment horizontal="center" vertical="center" wrapText="1"/>
    </xf>
    <xf numFmtId="4" fontId="37" fillId="4" borderId="11" xfId="5" applyNumberFormat="1" applyFont="1" applyFill="1" applyBorder="1" applyAlignment="1">
      <alignment horizontal="center" vertical="center" wrapText="1"/>
    </xf>
    <xf numFmtId="4" fontId="37" fillId="4" borderId="0" xfId="5" applyNumberFormat="1" applyFont="1" applyFill="1" applyAlignment="1">
      <alignment horizontal="center" vertical="center" wrapText="1"/>
    </xf>
    <xf numFmtId="4" fontId="37" fillId="4" borderId="12" xfId="5" applyNumberFormat="1" applyFont="1" applyFill="1" applyBorder="1" applyAlignment="1">
      <alignment horizontal="center" vertical="center" wrapText="1"/>
    </xf>
  </cellXfs>
  <cellStyles count="12">
    <cellStyle name="Lien hypertexte" xfId="1" builtinId="8"/>
    <cellStyle name="Lien hypertexte 2" xfId="2" xr:uid="{00000000-0005-0000-0000-000001000000}"/>
    <cellStyle name="Monétaire" xfId="3" builtinId="4"/>
    <cellStyle name="Monétaire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3" xfId="8" xr:uid="{00000000-0005-0000-0000-000008000000}"/>
    <cellStyle name="Normal 4" xfId="9" xr:uid="{00000000-0005-0000-0000-000009000000}"/>
    <cellStyle name="Pourcentage" xfId="10" builtinId="5"/>
    <cellStyle name="Pourcentage 2" xfId="11" xr:uid="{00000000-0005-0000-0000-00000B000000}"/>
  </cellStyles>
  <dxfs count="1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58F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 du gaspillage alimentaire (étapes)</a:t>
            </a:r>
          </a:p>
        </c:rich>
      </c:tx>
      <c:layout>
        <c:manualLayout>
          <c:xMode val="edge"/>
          <c:yMode val="edge"/>
          <c:x val="2.1253000000000001E-2"/>
          <c:y val="6.2649999999999997E-3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5803"/>
          <c:y val="0.14298"/>
          <c:w val="0.42445500000000003"/>
          <c:h val="0.63801699999999995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prstGeom prst="rect">
                <a:avLst/>
              </a:prstGeom>
              <a:solidFill>
                <a:srgbClr val="F58F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B-48E4-AAB7-D5594E796E9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B-48E4-AAB7-D5594E796E9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B-48E4-AAB7-D5594E796E98}"/>
              </c:ext>
            </c:extLst>
          </c:dPt>
          <c:dLbls>
            <c:dLbl>
              <c:idx val="1"/>
              <c:layout>
                <c:manualLayout>
                  <c:x val="-0.14959021928574043"/>
                  <c:y val="-1.2591891655659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9B-48E4-AAB7-D5594E796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Synthèse!$A$11:$A$13</c:f>
              <c:strCache>
                <c:ptCount val="3"/>
                <c:pt idx="0">
                  <c:v>DÉCHETS ISSUS DE LA PRÉPARATION en g/convive</c:v>
                </c:pt>
                <c:pt idx="1">
                  <c:v>DÉCHETS ISSUS DES EXCÉDENTS NON SERVIS  en g/convive</c:v>
                </c:pt>
                <c:pt idx="2">
                  <c:v>RESTES PLATEAUX/ASSIETTES en g/convive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B-48E4-AAB7-D5594E796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/>
              <a:t>Source du gaspillage alimentaire par composante (%)</a:t>
            </a:r>
            <a:endParaRPr lang="fr-FR"/>
          </a:p>
        </c:rich>
      </c:tx>
      <c:layout>
        <c:manualLayout>
          <c:xMode val="edge"/>
          <c:yMode val="edge"/>
          <c:x val="0.110162"/>
          <c:y val="0.27771200000000001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045900000000001"/>
          <c:y val="0.21895100000000001"/>
          <c:w val="0.42445500000000003"/>
          <c:h val="0.63801699999999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4B-498C-A2A7-A60DDCA05D7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4B-498C-A2A7-A60DDCA05D7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4B-498C-A2A7-A60DDCA05D7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4B-498C-A2A7-A60DDCA05D72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B-498C-A2A7-A60DDCA05D72}"/>
                </c:ext>
              </c:extLst>
            </c:dLbl>
            <c:dLbl>
              <c:idx val="1"/>
              <c:layout>
                <c:manualLayout>
                  <c:x val="4.3138999999999997E-2"/>
                  <c:y val="-2.5609E-2"/>
                </c:manualLayout>
              </c:layout>
              <c:tx>
                <c:rich>
                  <a:bodyPr/>
                  <a:lstStyle/>
                  <a:p>
                    <a:fld id="{0E663682-639B-47B2-9441-C108FC5EC510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F4B-498C-A2A7-A60DDCA05D72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4B-498C-A2A7-A60DDCA05D72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4B-498C-A2A7-A60DDCA05D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Synthèse!$A$16:$A$19</c:f>
              <c:strCache>
                <c:ptCount val="4"/>
                <c:pt idx="0">
                  <c:v>dont gaspillage composante n°1 …................................</c:v>
                </c:pt>
                <c:pt idx="1">
                  <c:v>dont gaspillage composante n°2 …................................</c:v>
                </c:pt>
                <c:pt idx="2">
                  <c:v>dont gaspillage composante n°3 …................................</c:v>
                </c:pt>
                <c:pt idx="3">
                  <c:v>dont gaspillage composante n°4 …................................</c:v>
                </c:pt>
              </c:strCache>
            </c:strRef>
          </c:cat>
          <c:val>
            <c:numRef>
              <c:f>Synthèse!$D$16:$D$19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4B-498C-A2A7-A60DDCA0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58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 bwMode="auto">
        <a:xfrm>
          <a:off x="9921240" y="1477186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382261</xdr:colOff>
      <xdr:row>9</xdr:row>
      <xdr:rowOff>7620</xdr:rowOff>
    </xdr:from>
    <xdr:to>
      <xdr:col>6</xdr:col>
      <xdr:colOff>753533</xdr:colOff>
      <xdr:row>16</xdr:row>
      <xdr:rowOff>118534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1966594</xdr:colOff>
      <xdr:row>27</xdr:row>
      <xdr:rowOff>179917</xdr:rowOff>
    </xdr:from>
    <xdr:to>
      <xdr:col>2</xdr:col>
      <xdr:colOff>855768</xdr:colOff>
      <xdr:row>29</xdr:row>
      <xdr:rowOff>845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6767194" y="6504517"/>
          <a:ext cx="865295" cy="300989"/>
        </a:xfrm>
        <a:prstGeom prst="rect">
          <a:avLst/>
        </a:prstGeom>
      </xdr:spPr>
    </xdr:pic>
    <xdr:clientData/>
  </xdr:twoCellAnchor>
  <xdr:twoCellAnchor>
    <xdr:from>
      <xdr:col>3</xdr:col>
      <xdr:colOff>411046</xdr:colOff>
      <xdr:row>10</xdr:row>
      <xdr:rowOff>200824</xdr:rowOff>
    </xdr:from>
    <xdr:to>
      <xdr:col>7</xdr:col>
      <xdr:colOff>335490</xdr:colOff>
      <xdr:row>25</xdr:row>
      <xdr:rowOff>18682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-cantine.agriculture.gouv.fr/s-identifier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D44"/>
  <sheetViews>
    <sheetView tabSelected="1" topLeftCell="B16" zoomScale="10" zoomScaleNormal="10" workbookViewId="0">
      <selection activeCell="C39" sqref="C39"/>
    </sheetView>
  </sheetViews>
  <sheetFormatPr baseColWidth="10" defaultColWidth="3.109375" defaultRowHeight="15"/>
  <cols>
    <col min="1" max="1" width="182.5546875" style="1" customWidth="1"/>
    <col min="2" max="13" width="81.21875" style="1" customWidth="1"/>
    <col min="14" max="14" width="161.5546875" style="1" customWidth="1"/>
    <col min="15" max="30" width="79.77734375" style="1" customWidth="1"/>
    <col min="31" max="31" width="37.21875" style="1" customWidth="1"/>
    <col min="32" max="16384" width="3.109375" style="1"/>
  </cols>
  <sheetData>
    <row r="1" spans="1:30" s="2" customFormat="1" ht="189.6" customHeight="1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3"/>
      <c r="O1" s="124" t="s">
        <v>0</v>
      </c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</row>
    <row r="2" spans="1:30" s="2" customFormat="1" ht="81.599999999999994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89.6" customHeight="1">
      <c r="A3" s="125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125" t="s">
        <v>1</v>
      </c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0" ht="189.6" customHeight="1">
      <c r="A4" s="8"/>
      <c r="B4" s="128" t="s">
        <v>2</v>
      </c>
      <c r="C4" s="129"/>
      <c r="D4" s="129"/>
      <c r="E4" s="130"/>
      <c r="F4" s="129" t="s">
        <v>3</v>
      </c>
      <c r="G4" s="129"/>
      <c r="H4" s="129"/>
      <c r="I4" s="129"/>
      <c r="J4" s="128" t="s">
        <v>4</v>
      </c>
      <c r="K4" s="129"/>
      <c r="L4" s="129"/>
      <c r="M4" s="130"/>
      <c r="N4" s="8"/>
      <c r="O4" s="128" t="s">
        <v>5</v>
      </c>
      <c r="P4" s="129"/>
      <c r="Q4" s="129"/>
      <c r="R4" s="130"/>
      <c r="S4" s="129" t="s">
        <v>6</v>
      </c>
      <c r="T4" s="129"/>
      <c r="U4" s="129"/>
      <c r="V4" s="129"/>
      <c r="W4" s="131" t="s">
        <v>7</v>
      </c>
      <c r="X4" s="131"/>
      <c r="Y4" s="131"/>
      <c r="Z4" s="131"/>
      <c r="AA4" s="131" t="s">
        <v>8</v>
      </c>
      <c r="AB4" s="131"/>
      <c r="AC4" s="131"/>
      <c r="AD4" s="131"/>
    </row>
    <row r="5" spans="1:30" ht="189.6" customHeight="1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9</v>
      </c>
      <c r="K5" s="8" t="s">
        <v>10</v>
      </c>
      <c r="L5" s="8" t="s">
        <v>11</v>
      </c>
      <c r="M5" s="8" t="s">
        <v>12</v>
      </c>
      <c r="N5" s="8"/>
      <c r="O5" s="8" t="s">
        <v>9</v>
      </c>
      <c r="P5" s="8" t="s">
        <v>10</v>
      </c>
      <c r="Q5" s="8" t="s">
        <v>11</v>
      </c>
      <c r="R5" s="8" t="s">
        <v>12</v>
      </c>
      <c r="S5" s="8" t="s">
        <v>9</v>
      </c>
      <c r="T5" s="8" t="s">
        <v>10</v>
      </c>
      <c r="U5" s="8" t="s">
        <v>11</v>
      </c>
      <c r="V5" s="8" t="s">
        <v>12</v>
      </c>
      <c r="W5" s="8" t="s">
        <v>9</v>
      </c>
      <c r="X5" s="8" t="s">
        <v>10</v>
      </c>
      <c r="Y5" s="8" t="s">
        <v>11</v>
      </c>
      <c r="Z5" s="8" t="s">
        <v>12</v>
      </c>
      <c r="AA5" s="8" t="s">
        <v>9</v>
      </c>
      <c r="AB5" s="8" t="s">
        <v>10</v>
      </c>
      <c r="AC5" s="8" t="s">
        <v>11</v>
      </c>
      <c r="AD5" s="8" t="s">
        <v>12</v>
      </c>
    </row>
    <row r="6" spans="1:30" ht="295.8" customHeight="1">
      <c r="A6" s="9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 t="s">
        <v>13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37.8" customHeight="1">
      <c r="A7" s="9" t="s">
        <v>14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 t="s">
        <v>14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ht="349.8" customHeight="1">
      <c r="A8" s="9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 t="s">
        <v>15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ht="87.6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243.6" customHeight="1">
      <c r="A10" s="13" t="s">
        <v>16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 t="s">
        <v>16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ht="339.6" customHeight="1">
      <c r="A11" s="15" t="s">
        <v>17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 t="s">
        <v>17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ht="339.6" customHeight="1">
      <c r="A12" s="16" t="s">
        <v>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6" t="s">
        <v>18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ht="339.6" customHeight="1">
      <c r="A13" s="9" t="s">
        <v>19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9" t="s">
        <v>19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405.6" customHeight="1">
      <c r="A14" s="9" t="s">
        <v>20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9" t="s">
        <v>20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</row>
    <row r="15" spans="1:30" s="2" customFormat="1" ht="189.6" customHeight="1">
      <c r="A15" s="122" t="s">
        <v>0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3"/>
      <c r="O15" s="124" t="s">
        <v>0</v>
      </c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</row>
    <row r="16" spans="1:30" s="2" customFormat="1" ht="81.599999999999994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89.6" customHeight="1">
      <c r="A17" s="134" t="s">
        <v>21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4" t="s">
        <v>21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6"/>
    </row>
    <row r="18" spans="1:30" ht="189.6" customHeight="1">
      <c r="A18" s="8"/>
      <c r="B18" s="128" t="s">
        <v>2</v>
      </c>
      <c r="C18" s="129"/>
      <c r="D18" s="129"/>
      <c r="E18" s="130"/>
      <c r="F18" s="129" t="s">
        <v>3</v>
      </c>
      <c r="G18" s="129"/>
      <c r="H18" s="129"/>
      <c r="I18" s="129"/>
      <c r="J18" s="128" t="s">
        <v>4</v>
      </c>
      <c r="K18" s="129"/>
      <c r="L18" s="129"/>
      <c r="M18" s="130"/>
      <c r="N18" s="8"/>
      <c r="O18" s="128" t="s">
        <v>5</v>
      </c>
      <c r="P18" s="129"/>
      <c r="Q18" s="129"/>
      <c r="R18" s="130"/>
      <c r="S18" s="129" t="s">
        <v>6</v>
      </c>
      <c r="T18" s="129"/>
      <c r="U18" s="129"/>
      <c r="V18" s="129"/>
      <c r="W18" s="131" t="s">
        <v>7</v>
      </c>
      <c r="X18" s="131"/>
      <c r="Y18" s="131"/>
      <c r="Z18" s="131"/>
      <c r="AA18" s="131" t="s">
        <v>8</v>
      </c>
      <c r="AB18" s="131"/>
      <c r="AC18" s="131"/>
      <c r="AD18" s="131"/>
    </row>
    <row r="19" spans="1:30" ht="189.6" customHeight="1">
      <c r="A19" s="8"/>
      <c r="B19" s="8" t="s">
        <v>9</v>
      </c>
      <c r="C19" s="8" t="s">
        <v>10</v>
      </c>
      <c r="D19" s="8" t="s">
        <v>11</v>
      </c>
      <c r="E19" s="8" t="s">
        <v>12</v>
      </c>
      <c r="F19" s="8" t="s">
        <v>9</v>
      </c>
      <c r="G19" s="8" t="s">
        <v>10</v>
      </c>
      <c r="H19" s="8" t="s">
        <v>11</v>
      </c>
      <c r="I19" s="8" t="s">
        <v>12</v>
      </c>
      <c r="J19" s="8" t="s">
        <v>9</v>
      </c>
      <c r="K19" s="8" t="s">
        <v>10</v>
      </c>
      <c r="L19" s="8" t="s">
        <v>11</v>
      </c>
      <c r="M19" s="8" t="s">
        <v>12</v>
      </c>
      <c r="N19" s="8"/>
      <c r="O19" s="8" t="s">
        <v>9</v>
      </c>
      <c r="P19" s="8" t="s">
        <v>10</v>
      </c>
      <c r="Q19" s="8" t="s">
        <v>11</v>
      </c>
      <c r="R19" s="8" t="s">
        <v>12</v>
      </c>
      <c r="S19" s="8" t="s">
        <v>9</v>
      </c>
      <c r="T19" s="8" t="s">
        <v>10</v>
      </c>
      <c r="U19" s="8" t="s">
        <v>11</v>
      </c>
      <c r="V19" s="8" t="s">
        <v>12</v>
      </c>
      <c r="W19" s="8" t="s">
        <v>9</v>
      </c>
      <c r="X19" s="8" t="s">
        <v>10</v>
      </c>
      <c r="Y19" s="8" t="s">
        <v>11</v>
      </c>
      <c r="Z19" s="8" t="s">
        <v>12</v>
      </c>
      <c r="AA19" s="8" t="s">
        <v>9</v>
      </c>
      <c r="AB19" s="8" t="s">
        <v>10</v>
      </c>
      <c r="AC19" s="8" t="s">
        <v>11</v>
      </c>
      <c r="AD19" s="8" t="s">
        <v>12</v>
      </c>
    </row>
    <row r="20" spans="1:30" ht="295.8" customHeight="1">
      <c r="A20" s="9" t="s">
        <v>13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 t="s">
        <v>13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337.8" customHeight="1">
      <c r="A21" s="9" t="s">
        <v>14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 t="s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349.8" customHeight="1">
      <c r="A22" s="9" t="s">
        <v>15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9" t="s">
        <v>15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87.6" customHeight="1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1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243.6" customHeight="1">
      <c r="A24" s="13" t="s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3" t="s">
        <v>16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ht="339.6" customHeight="1">
      <c r="A25" s="16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6" t="s">
        <v>18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339.6" customHeight="1">
      <c r="A26" s="9" t="s">
        <v>22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9" t="s">
        <v>22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ht="405.6" customHeight="1">
      <c r="A27" s="9" t="s">
        <v>20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9" t="s">
        <v>20</v>
      </c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</row>
    <row r="28" spans="1:30" s="2" customFormat="1" ht="189.6" customHeight="1">
      <c r="A28" s="122" t="s">
        <v>0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3"/>
      <c r="O28" s="124" t="s">
        <v>0</v>
      </c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</row>
    <row r="29" spans="1:30" s="2" customFormat="1" ht="81.599999999999994" customHeight="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189.6" customHeight="1">
      <c r="A30" s="137" t="s">
        <v>23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8"/>
      <c r="O30" s="137" t="s">
        <v>23</v>
      </c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</row>
    <row r="31" spans="1:30" ht="189.6" customHeight="1">
      <c r="A31" s="8"/>
      <c r="B31" s="128" t="s">
        <v>2</v>
      </c>
      <c r="C31" s="129"/>
      <c r="D31" s="129"/>
      <c r="E31" s="130"/>
      <c r="F31" s="129" t="s">
        <v>3</v>
      </c>
      <c r="G31" s="129"/>
      <c r="H31" s="129"/>
      <c r="I31" s="129"/>
      <c r="J31" s="128" t="s">
        <v>4</v>
      </c>
      <c r="K31" s="129"/>
      <c r="L31" s="129"/>
      <c r="M31" s="130"/>
      <c r="N31" s="8"/>
      <c r="O31" s="128" t="s">
        <v>5</v>
      </c>
      <c r="P31" s="129"/>
      <c r="Q31" s="129"/>
      <c r="R31" s="130"/>
      <c r="S31" s="129" t="s">
        <v>6</v>
      </c>
      <c r="T31" s="129"/>
      <c r="U31" s="129"/>
      <c r="V31" s="129"/>
      <c r="W31" s="131" t="s">
        <v>7</v>
      </c>
      <c r="X31" s="131"/>
      <c r="Y31" s="131"/>
      <c r="Z31" s="131"/>
      <c r="AA31" s="131" t="s">
        <v>8</v>
      </c>
      <c r="AB31" s="131"/>
      <c r="AC31" s="131"/>
      <c r="AD31" s="131"/>
    </row>
    <row r="32" spans="1:30" ht="189.6" customHeight="1">
      <c r="A32" s="8"/>
      <c r="B32" s="8" t="s">
        <v>9</v>
      </c>
      <c r="C32" s="8" t="s">
        <v>10</v>
      </c>
      <c r="D32" s="8" t="s">
        <v>11</v>
      </c>
      <c r="E32" s="8" t="s">
        <v>12</v>
      </c>
      <c r="F32" s="8" t="s">
        <v>9</v>
      </c>
      <c r="G32" s="8" t="s">
        <v>10</v>
      </c>
      <c r="H32" s="8" t="s">
        <v>11</v>
      </c>
      <c r="I32" s="8" t="s">
        <v>12</v>
      </c>
      <c r="J32" s="8" t="s">
        <v>9</v>
      </c>
      <c r="K32" s="8" t="s">
        <v>10</v>
      </c>
      <c r="L32" s="8" t="s">
        <v>11</v>
      </c>
      <c r="M32" s="8" t="s">
        <v>12</v>
      </c>
      <c r="N32" s="8"/>
      <c r="O32" s="8" t="s">
        <v>9</v>
      </c>
      <c r="P32" s="8" t="s">
        <v>10</v>
      </c>
      <c r="Q32" s="8" t="s">
        <v>11</v>
      </c>
      <c r="R32" s="8" t="s">
        <v>12</v>
      </c>
      <c r="S32" s="8" t="s">
        <v>9</v>
      </c>
      <c r="T32" s="8" t="s">
        <v>10</v>
      </c>
      <c r="U32" s="8" t="s">
        <v>11</v>
      </c>
      <c r="V32" s="8" t="s">
        <v>12</v>
      </c>
      <c r="W32" s="8" t="s">
        <v>9</v>
      </c>
      <c r="X32" s="8" t="s">
        <v>10</v>
      </c>
      <c r="Y32" s="8" t="s">
        <v>11</v>
      </c>
      <c r="Z32" s="8" t="s">
        <v>12</v>
      </c>
      <c r="AA32" s="8" t="s">
        <v>9</v>
      </c>
      <c r="AB32" s="8" t="s">
        <v>10</v>
      </c>
      <c r="AC32" s="8" t="s">
        <v>11</v>
      </c>
      <c r="AD32" s="8" t="s">
        <v>12</v>
      </c>
    </row>
    <row r="33" spans="1:30" ht="295.8" customHeight="1">
      <c r="A33" s="9" t="s">
        <v>13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9" t="s">
        <v>13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337.8" customHeight="1">
      <c r="A34" s="9" t="s">
        <v>14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9" t="s">
        <v>14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ht="349.8" customHeight="1">
      <c r="A35" s="9" t="s">
        <v>15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9" t="s">
        <v>15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ht="87.6" customHeight="1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ht="243.6" customHeight="1">
      <c r="A37" s="13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3" t="s">
        <v>16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ht="306" customHeight="1">
      <c r="A38" s="15" t="s">
        <v>24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5" t="s">
        <v>24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ht="306" customHeight="1">
      <c r="A39" s="15" t="s">
        <v>25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5" t="s">
        <v>25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ht="306" customHeight="1">
      <c r="A40" s="15" t="s">
        <v>26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5" t="s">
        <v>26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ht="306" customHeight="1">
      <c r="A41" s="15" t="s">
        <v>27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5" t="s">
        <v>27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ht="339.6" customHeight="1">
      <c r="A42" s="16" t="s">
        <v>18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6" t="s">
        <v>18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339.6" customHeight="1">
      <c r="A43" s="9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9" t="s">
        <v>28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ht="405.6" customHeight="1">
      <c r="A44" s="9" t="s">
        <v>20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9" t="s">
        <v>20</v>
      </c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</row>
  </sheetData>
  <mergeCells count="39">
    <mergeCell ref="B44:M44"/>
    <mergeCell ref="O44:AD44"/>
    <mergeCell ref="A30:M30"/>
    <mergeCell ref="O30:AD30"/>
    <mergeCell ref="B31:E31"/>
    <mergeCell ref="F31:I31"/>
    <mergeCell ref="J31:M31"/>
    <mergeCell ref="O31:R31"/>
    <mergeCell ref="S31:V31"/>
    <mergeCell ref="W31:Z31"/>
    <mergeCell ref="AA31:AD31"/>
    <mergeCell ref="W18:Z18"/>
    <mergeCell ref="AA18:AD18"/>
    <mergeCell ref="B27:M27"/>
    <mergeCell ref="O27:AD27"/>
    <mergeCell ref="A28:M28"/>
    <mergeCell ref="O28:AD28"/>
    <mergeCell ref="B18:E18"/>
    <mergeCell ref="F18:I18"/>
    <mergeCell ref="J18:M18"/>
    <mergeCell ref="O18:R18"/>
    <mergeCell ref="S18:V18"/>
    <mergeCell ref="B14:M14"/>
    <mergeCell ref="O14:AD14"/>
    <mergeCell ref="A15:M15"/>
    <mergeCell ref="O15:AD15"/>
    <mergeCell ref="A17:M17"/>
    <mergeCell ref="N17:AD17"/>
    <mergeCell ref="A1:M1"/>
    <mergeCell ref="O1:AD1"/>
    <mergeCell ref="A3:M3"/>
    <mergeCell ref="N3:AD3"/>
    <mergeCell ref="B4:E4"/>
    <mergeCell ref="F4:I4"/>
    <mergeCell ref="J4:M4"/>
    <mergeCell ref="O4:R4"/>
    <mergeCell ref="S4:V4"/>
    <mergeCell ref="W4:Z4"/>
    <mergeCell ref="AA4:AD4"/>
  </mergeCells>
  <conditionalFormatting sqref="A12">
    <cfRule type="duplicateValues" dxfId="11" priority="10"/>
  </conditionalFormatting>
  <conditionalFormatting sqref="A25">
    <cfRule type="duplicateValues" dxfId="10" priority="8"/>
  </conditionalFormatting>
  <conditionalFormatting sqref="A42">
    <cfRule type="duplicateValues" dxfId="9" priority="6"/>
  </conditionalFormatting>
  <conditionalFormatting sqref="N12">
    <cfRule type="duplicateValues" dxfId="8" priority="2"/>
  </conditionalFormatting>
  <conditionalFormatting sqref="N25">
    <cfRule type="duplicateValues" dxfId="7" priority="3"/>
  </conditionalFormatting>
  <conditionalFormatting sqref="N42">
    <cfRule type="duplicateValues" dxfId="6" priority="4"/>
  </conditionalFormatting>
  <printOptions horizontalCentered="1" verticalCentered="1"/>
  <pageMargins left="0.19685039370078741" right="0.19685039370078741" top="1.1811023622047245" bottom="0.39370078740157483" header="0.31496062992125984" footer="0.31496062992125984"/>
  <pageSetup paperSize="9" scale="10" fitToWidth="2" fitToHeight="0" pageOrder="overThenDown" orientation="landscape" r:id="rId1"/>
  <headerFooter scaleWithDoc="0">
    <oddHeader>&amp;L&amp;G&amp;CFiche relevé 
Pesée par composante
7 jours&amp;RVersion 02 - 01-2026</oddHeader>
  </headerFooter>
  <rowBreaks count="2" manualBreakCount="2">
    <brk id="14" max="29" man="1"/>
    <brk id="27" max="29" man="1"/>
  </rowBreaks>
  <colBreaks count="1" manualBreakCount="1">
    <brk id="13" max="31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rgb="FFC00000"/>
  </sheetPr>
  <dimension ref="A1:AD29"/>
  <sheetViews>
    <sheetView topLeftCell="A6" zoomScale="50" workbookViewId="0">
      <pane xSplit="1" topLeftCell="J1" activePane="topRight" state="frozen"/>
      <selection activeCell="X7" sqref="X7"/>
      <selection pane="topRight" activeCell="AD6" sqref="AD6"/>
    </sheetView>
  </sheetViews>
  <sheetFormatPr baseColWidth="10" defaultColWidth="0.33203125" defaultRowHeight="20.399999999999999"/>
  <cols>
    <col min="1" max="1" width="40.88671875" style="20" customWidth="1"/>
    <col min="2" max="2" width="19.6640625" style="20" customWidth="1"/>
    <col min="3" max="30" width="19" style="20" customWidth="1"/>
    <col min="31" max="16384" width="0.33203125" style="20"/>
  </cols>
  <sheetData>
    <row r="1" spans="1:30" s="21" customFormat="1" ht="72.599999999999994" customHeight="1">
      <c r="A1" s="148" t="s">
        <v>29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</row>
    <row r="2" spans="1:30" ht="21">
      <c r="A2" s="22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50"/>
      <c r="V2" s="154"/>
      <c r="W2" s="149"/>
      <c r="X2" s="149"/>
      <c r="Y2" s="150"/>
      <c r="Z2" s="154"/>
      <c r="AA2" s="149"/>
      <c r="AB2" s="149"/>
      <c r="AC2" s="150"/>
      <c r="AD2" s="23"/>
    </row>
    <row r="3" spans="1:30" ht="48" customHeight="1">
      <c r="A3" s="24" t="s">
        <v>30</v>
      </c>
      <c r="B3" s="151" t="s">
        <v>31</v>
      </c>
      <c r="C3" s="152"/>
      <c r="D3" s="152"/>
      <c r="E3" s="153"/>
      <c r="F3" s="151" t="s">
        <v>32</v>
      </c>
      <c r="G3" s="152"/>
      <c r="H3" s="152"/>
      <c r="I3" s="153"/>
      <c r="J3" s="151" t="s">
        <v>33</v>
      </c>
      <c r="K3" s="152"/>
      <c r="L3" s="152"/>
      <c r="M3" s="153"/>
      <c r="N3" s="151" t="s">
        <v>34</v>
      </c>
      <c r="O3" s="152"/>
      <c r="P3" s="152"/>
      <c r="Q3" s="153"/>
      <c r="R3" s="151" t="s">
        <v>35</v>
      </c>
      <c r="S3" s="152"/>
      <c r="T3" s="152"/>
      <c r="U3" s="153"/>
      <c r="V3" s="151" t="s">
        <v>36</v>
      </c>
      <c r="W3" s="152"/>
      <c r="X3" s="152"/>
      <c r="Y3" s="153"/>
      <c r="Z3" s="151" t="s">
        <v>37</v>
      </c>
      <c r="AA3" s="152"/>
      <c r="AB3" s="152"/>
      <c r="AC3" s="153"/>
      <c r="AD3" s="25"/>
    </row>
    <row r="4" spans="1:30" ht="58.8" customHeight="1">
      <c r="A4" s="24"/>
      <c r="B4" s="25" t="s">
        <v>9</v>
      </c>
      <c r="C4" s="25" t="s">
        <v>10</v>
      </c>
      <c r="D4" s="25" t="s">
        <v>11</v>
      </c>
      <c r="E4" s="25" t="s">
        <v>12</v>
      </c>
      <c r="F4" s="25" t="s">
        <v>9</v>
      </c>
      <c r="G4" s="25" t="s">
        <v>10</v>
      </c>
      <c r="H4" s="25" t="s">
        <v>11</v>
      </c>
      <c r="I4" s="25" t="s">
        <v>12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9</v>
      </c>
      <c r="O4" s="25" t="s">
        <v>10</v>
      </c>
      <c r="P4" s="25" t="s">
        <v>11</v>
      </c>
      <c r="Q4" s="25" t="s">
        <v>12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9</v>
      </c>
      <c r="W4" s="25" t="s">
        <v>10</v>
      </c>
      <c r="X4" s="25" t="s">
        <v>11</v>
      </c>
      <c r="Y4" s="25" t="s">
        <v>12</v>
      </c>
      <c r="Z4" s="25" t="s">
        <v>9</v>
      </c>
      <c r="AA4" s="25" t="s">
        <v>10</v>
      </c>
      <c r="AB4" s="25" t="s">
        <v>11</v>
      </c>
      <c r="AC4" s="25" t="s">
        <v>12</v>
      </c>
      <c r="AD4" s="25" t="s">
        <v>38</v>
      </c>
    </row>
    <row r="5" spans="1:30" ht="84.9" customHeight="1">
      <c r="A5" s="24" t="s">
        <v>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>
        <f t="shared" ref="AD5:AD7" si="0">SUM(B5:AC5)</f>
        <v>0</v>
      </c>
    </row>
    <row r="6" spans="1:30" ht="84.9" customHeight="1">
      <c r="A6" s="24" t="s">
        <v>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7">
        <f t="shared" si="0"/>
        <v>0</v>
      </c>
    </row>
    <row r="7" spans="1:30" ht="84.9" customHeight="1">
      <c r="A7" s="24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7">
        <f t="shared" si="0"/>
        <v>0</v>
      </c>
    </row>
    <row r="8" spans="1:30" ht="16.2" customHeight="1">
      <c r="A8" s="28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29"/>
      <c r="W8" s="29"/>
      <c r="X8" s="29"/>
      <c r="Y8" s="29"/>
      <c r="Z8" s="29"/>
      <c r="AA8" s="29"/>
      <c r="AB8" s="29"/>
      <c r="AC8" s="29"/>
      <c r="AD8" s="28"/>
    </row>
    <row r="9" spans="1:30" ht="60" customHeight="1">
      <c r="A9" s="146" t="s">
        <v>1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30"/>
      <c r="W9" s="30"/>
      <c r="X9" s="30"/>
      <c r="Y9" s="30"/>
      <c r="Z9" s="30"/>
      <c r="AA9" s="30"/>
      <c r="AB9" s="30"/>
      <c r="AC9" s="30"/>
      <c r="AD9" s="31"/>
    </row>
    <row r="10" spans="1:30" ht="150" customHeight="1">
      <c r="A10" s="32" t="s">
        <v>39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4">
        <f t="shared" ref="AD10:AD18" si="1">SUM(B10:AC10)</f>
        <v>0</v>
      </c>
    </row>
    <row r="11" spans="1:30" ht="150" customHeight="1">
      <c r="A11" s="35" t="s">
        <v>40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4">
        <f t="shared" si="1"/>
        <v>0</v>
      </c>
    </row>
    <row r="12" spans="1:30" ht="150" customHeight="1">
      <c r="A12" s="24" t="s">
        <v>41</v>
      </c>
      <c r="B12" s="36">
        <f t="shared" ref="B12:AC12" si="2">SUM(B10:B11)</f>
        <v>0</v>
      </c>
      <c r="C12" s="36">
        <f t="shared" si="2"/>
        <v>0</v>
      </c>
      <c r="D12" s="36">
        <f t="shared" si="2"/>
        <v>0</v>
      </c>
      <c r="E12" s="36">
        <f t="shared" si="2"/>
        <v>0</v>
      </c>
      <c r="F12" s="36">
        <f t="shared" si="2"/>
        <v>0</v>
      </c>
      <c r="G12" s="36">
        <f t="shared" si="2"/>
        <v>0</v>
      </c>
      <c r="H12" s="36">
        <f t="shared" si="2"/>
        <v>0</v>
      </c>
      <c r="I12" s="36">
        <f t="shared" si="2"/>
        <v>0</v>
      </c>
      <c r="J12" s="36">
        <f t="shared" si="2"/>
        <v>0</v>
      </c>
      <c r="K12" s="36">
        <f>SUM(K10:K11)</f>
        <v>0</v>
      </c>
      <c r="L12" s="36">
        <f t="shared" si="2"/>
        <v>0</v>
      </c>
      <c r="M12" s="36">
        <f t="shared" si="2"/>
        <v>0</v>
      </c>
      <c r="N12" s="36">
        <f t="shared" si="2"/>
        <v>0</v>
      </c>
      <c r="O12" s="36">
        <f t="shared" si="2"/>
        <v>0</v>
      </c>
      <c r="P12" s="36">
        <f t="shared" si="2"/>
        <v>0</v>
      </c>
      <c r="Q12" s="36">
        <f t="shared" si="2"/>
        <v>0</v>
      </c>
      <c r="R12" s="36">
        <f t="shared" si="2"/>
        <v>0</v>
      </c>
      <c r="S12" s="36">
        <f t="shared" si="2"/>
        <v>0</v>
      </c>
      <c r="T12" s="36">
        <f t="shared" si="2"/>
        <v>0</v>
      </c>
      <c r="U12" s="36">
        <f t="shared" si="2"/>
        <v>0</v>
      </c>
      <c r="V12" s="36">
        <f t="shared" si="2"/>
        <v>0</v>
      </c>
      <c r="W12" s="36">
        <f t="shared" si="2"/>
        <v>0</v>
      </c>
      <c r="X12" s="36">
        <f t="shared" si="2"/>
        <v>0</v>
      </c>
      <c r="Y12" s="36">
        <f t="shared" si="2"/>
        <v>0</v>
      </c>
      <c r="Z12" s="36">
        <f t="shared" si="2"/>
        <v>0</v>
      </c>
      <c r="AA12" s="36">
        <f t="shared" si="2"/>
        <v>0</v>
      </c>
      <c r="AB12" s="36">
        <f t="shared" si="2"/>
        <v>0</v>
      </c>
      <c r="AC12" s="36">
        <f t="shared" si="2"/>
        <v>0</v>
      </c>
      <c r="AD12" s="34">
        <f t="shared" si="1"/>
        <v>0</v>
      </c>
    </row>
    <row r="13" spans="1:30" ht="60" customHeight="1">
      <c r="A13" s="139" t="s">
        <v>21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1"/>
    </row>
    <row r="14" spans="1:30" s="37" customFormat="1" ht="150" customHeight="1">
      <c r="A14" s="32" t="s">
        <v>42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4">
        <f t="shared" si="1"/>
        <v>0</v>
      </c>
    </row>
    <row r="15" spans="1:30" s="37" customFormat="1" ht="150" customHeight="1">
      <c r="A15" s="32" t="s">
        <v>43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4">
        <f t="shared" si="1"/>
        <v>0</v>
      </c>
    </row>
    <row r="16" spans="1:30" s="37" customFormat="1" ht="150" customHeight="1">
      <c r="A16" s="32" t="s">
        <v>44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4">
        <f t="shared" si="1"/>
        <v>0</v>
      </c>
    </row>
    <row r="17" spans="1:30" s="37" customFormat="1" ht="150" customHeight="1">
      <c r="A17" s="32" t="s">
        <v>45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>
        <f t="shared" si="1"/>
        <v>0</v>
      </c>
    </row>
    <row r="18" spans="1:30" ht="150" customHeight="1">
      <c r="A18" s="35" t="s">
        <v>40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4">
        <f t="shared" si="1"/>
        <v>0</v>
      </c>
    </row>
    <row r="19" spans="1:30" ht="147.6" customHeight="1">
      <c r="A19" s="24" t="s">
        <v>46</v>
      </c>
      <c r="B19" s="36">
        <f t="shared" ref="B19:J26" si="3">SUM(B18:B18)</f>
        <v>0</v>
      </c>
      <c r="C19" s="36">
        <f t="shared" si="3"/>
        <v>0</v>
      </c>
      <c r="D19" s="36">
        <f t="shared" si="3"/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>SUM(K14:K18)</f>
        <v>0</v>
      </c>
      <c r="L19" s="36">
        <f t="shared" ref="L19:AD26" si="4">SUM(L14:L18)</f>
        <v>0</v>
      </c>
      <c r="M19" s="36">
        <f t="shared" ref="M19:AD19" si="5">SUM(M14:M18)</f>
        <v>0</v>
      </c>
      <c r="N19" s="36">
        <f t="shared" si="5"/>
        <v>0</v>
      </c>
      <c r="O19" s="36">
        <f t="shared" si="5"/>
        <v>0</v>
      </c>
      <c r="P19" s="36">
        <f t="shared" si="5"/>
        <v>0</v>
      </c>
      <c r="Q19" s="36">
        <f t="shared" si="5"/>
        <v>0</v>
      </c>
      <c r="R19" s="36">
        <f t="shared" si="5"/>
        <v>0</v>
      </c>
      <c r="S19" s="36">
        <f t="shared" si="5"/>
        <v>0</v>
      </c>
      <c r="T19" s="36">
        <f t="shared" si="5"/>
        <v>0</v>
      </c>
      <c r="U19" s="36">
        <f t="shared" si="5"/>
        <v>0</v>
      </c>
      <c r="V19" s="36">
        <f t="shared" si="5"/>
        <v>0</v>
      </c>
      <c r="W19" s="36">
        <f t="shared" si="5"/>
        <v>0</v>
      </c>
      <c r="X19" s="36">
        <f t="shared" si="5"/>
        <v>0</v>
      </c>
      <c r="Y19" s="36">
        <f t="shared" si="5"/>
        <v>0</v>
      </c>
      <c r="Z19" s="36">
        <f t="shared" si="5"/>
        <v>0</v>
      </c>
      <c r="AA19" s="36">
        <f t="shared" si="5"/>
        <v>0</v>
      </c>
      <c r="AB19" s="36">
        <f t="shared" si="5"/>
        <v>0</v>
      </c>
      <c r="AC19" s="36">
        <f t="shared" si="5"/>
        <v>0</v>
      </c>
      <c r="AD19" s="36">
        <f t="shared" si="5"/>
        <v>0</v>
      </c>
    </row>
    <row r="20" spans="1:30" ht="60" customHeight="1">
      <c r="A20" s="142" t="s">
        <v>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4"/>
    </row>
    <row r="21" spans="1:30" s="37" customFormat="1" ht="150" customHeight="1">
      <c r="A21" s="32" t="s">
        <v>42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4">
        <f t="shared" ref="AD21:AD25" si="6">SUM(B21:AC21)</f>
        <v>0</v>
      </c>
    </row>
    <row r="22" spans="1:30" s="37" customFormat="1" ht="150" customHeight="1">
      <c r="A22" s="32" t="s">
        <v>43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>
        <f t="shared" si="6"/>
        <v>0</v>
      </c>
    </row>
    <row r="23" spans="1:30" s="37" customFormat="1" ht="150" customHeight="1">
      <c r="A23" s="32" t="s">
        <v>44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4">
        <f t="shared" si="6"/>
        <v>0</v>
      </c>
    </row>
    <row r="24" spans="1:30" s="37" customFormat="1" ht="150" customHeight="1">
      <c r="A24" s="32" t="s">
        <v>45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4">
        <f t="shared" si="6"/>
        <v>0</v>
      </c>
    </row>
    <row r="25" spans="1:30" ht="150" customHeight="1">
      <c r="A25" s="35" t="s">
        <v>40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4">
        <f t="shared" si="6"/>
        <v>0</v>
      </c>
    </row>
    <row r="26" spans="1:30" ht="150" customHeight="1">
      <c r="A26" s="24" t="s">
        <v>47</v>
      </c>
      <c r="B26" s="36">
        <f t="shared" si="3"/>
        <v>0</v>
      </c>
      <c r="C26" s="36">
        <f t="shared" si="3"/>
        <v>0</v>
      </c>
      <c r="D26" s="36">
        <f t="shared" si="3"/>
        <v>0</v>
      </c>
      <c r="E26" s="36">
        <f t="shared" si="3"/>
        <v>0</v>
      </c>
      <c r="F26" s="36">
        <f t="shared" si="3"/>
        <v>0</v>
      </c>
      <c r="G26" s="36">
        <f t="shared" si="3"/>
        <v>0</v>
      </c>
      <c r="H26" s="36">
        <f t="shared" si="3"/>
        <v>0</v>
      </c>
      <c r="I26" s="36">
        <f t="shared" si="3"/>
        <v>0</v>
      </c>
      <c r="J26" s="36">
        <f t="shared" si="3"/>
        <v>0</v>
      </c>
      <c r="K26" s="36">
        <f>SUM(K21:K25)</f>
        <v>0</v>
      </c>
      <c r="L26" s="36">
        <f t="shared" si="4"/>
        <v>0</v>
      </c>
      <c r="M26" s="36">
        <f t="shared" si="4"/>
        <v>0</v>
      </c>
      <c r="N26" s="36">
        <f t="shared" si="4"/>
        <v>0</v>
      </c>
      <c r="O26" s="36">
        <f t="shared" si="4"/>
        <v>0</v>
      </c>
      <c r="P26" s="36">
        <f t="shared" si="4"/>
        <v>0</v>
      </c>
      <c r="Q26" s="36">
        <f t="shared" si="4"/>
        <v>0</v>
      </c>
      <c r="R26" s="36">
        <f t="shared" si="4"/>
        <v>0</v>
      </c>
      <c r="S26" s="36">
        <f t="shared" si="4"/>
        <v>0</v>
      </c>
      <c r="T26" s="36">
        <f t="shared" si="4"/>
        <v>0</v>
      </c>
      <c r="U26" s="36">
        <f t="shared" si="4"/>
        <v>0</v>
      </c>
      <c r="V26" s="36">
        <f t="shared" si="4"/>
        <v>0</v>
      </c>
      <c r="W26" s="36">
        <f t="shared" si="4"/>
        <v>0</v>
      </c>
      <c r="X26" s="36">
        <f t="shared" si="4"/>
        <v>0</v>
      </c>
      <c r="Y26" s="36">
        <f t="shared" si="4"/>
        <v>0</v>
      </c>
      <c r="Z26" s="36">
        <f t="shared" si="4"/>
        <v>0</v>
      </c>
      <c r="AA26" s="36">
        <f t="shared" si="4"/>
        <v>0</v>
      </c>
      <c r="AB26" s="36">
        <f t="shared" si="4"/>
        <v>0</v>
      </c>
      <c r="AC26" s="36">
        <f t="shared" si="4"/>
        <v>0</v>
      </c>
      <c r="AD26" s="36">
        <f t="shared" si="4"/>
        <v>0</v>
      </c>
    </row>
    <row r="27" spans="1:30" ht="24" customHeight="1"/>
    <row r="28" spans="1:30" ht="112.8" customHeight="1">
      <c r="A28" s="38" t="s">
        <v>48</v>
      </c>
      <c r="B28" s="39" t="e">
        <f>#REF!+B12+B19+B26</f>
        <v>#REF!</v>
      </c>
      <c r="C28" s="39" t="e">
        <f>#REF!+C12+C19+C26</f>
        <v>#REF!</v>
      </c>
      <c r="D28" s="39" t="e">
        <f>#REF!+D12+D19+D26</f>
        <v>#REF!</v>
      </c>
      <c r="E28" s="39">
        <f>E12+E19+E26</f>
        <v>0</v>
      </c>
      <c r="F28" s="39">
        <f t="shared" ref="F28:AC28" si="7">F12+F19+F26</f>
        <v>0</v>
      </c>
      <c r="G28" s="39">
        <f t="shared" si="7"/>
        <v>0</v>
      </c>
      <c r="H28" s="39">
        <f t="shared" si="7"/>
        <v>0</v>
      </c>
      <c r="I28" s="39">
        <f t="shared" si="7"/>
        <v>0</v>
      </c>
      <c r="J28" s="39">
        <f t="shared" si="7"/>
        <v>0</v>
      </c>
      <c r="K28" s="39">
        <f t="shared" si="7"/>
        <v>0</v>
      </c>
      <c r="L28" s="40">
        <f t="shared" si="7"/>
        <v>0</v>
      </c>
      <c r="M28" s="40">
        <f t="shared" si="7"/>
        <v>0</v>
      </c>
      <c r="N28" s="40">
        <f t="shared" si="7"/>
        <v>0</v>
      </c>
      <c r="O28" s="40">
        <f t="shared" si="7"/>
        <v>0</v>
      </c>
      <c r="P28" s="40">
        <f t="shared" si="7"/>
        <v>0</v>
      </c>
      <c r="Q28" s="40">
        <f t="shared" si="7"/>
        <v>0</v>
      </c>
      <c r="R28" s="40">
        <f t="shared" si="7"/>
        <v>0</v>
      </c>
      <c r="S28" s="40">
        <f t="shared" si="7"/>
        <v>0</v>
      </c>
      <c r="T28" s="40">
        <f t="shared" si="7"/>
        <v>0</v>
      </c>
      <c r="U28" s="40">
        <f t="shared" si="7"/>
        <v>0</v>
      </c>
      <c r="V28" s="40">
        <f t="shared" si="7"/>
        <v>0</v>
      </c>
      <c r="W28" s="40">
        <f t="shared" si="7"/>
        <v>0</v>
      </c>
      <c r="X28" s="40">
        <f t="shared" si="7"/>
        <v>0</v>
      </c>
      <c r="Y28" s="40">
        <f t="shared" si="7"/>
        <v>0</v>
      </c>
      <c r="Z28" s="40">
        <f t="shared" si="7"/>
        <v>0</v>
      </c>
      <c r="AA28" s="40">
        <f t="shared" si="7"/>
        <v>0</v>
      </c>
      <c r="AB28" s="40">
        <f t="shared" si="7"/>
        <v>0</v>
      </c>
      <c r="AC28" s="40">
        <f t="shared" si="7"/>
        <v>0</v>
      </c>
      <c r="AD28" s="40">
        <f>AD12+AD19+AD26</f>
        <v>0</v>
      </c>
    </row>
    <row r="29" spans="1:30" ht="112.8" customHeight="1">
      <c r="A29" s="32" t="s">
        <v>49</v>
      </c>
      <c r="B29" s="39" t="e">
        <f>#REF!+B10+B14+B15+B16+B17+B21+B22+B23+B24</f>
        <v>#REF!</v>
      </c>
      <c r="C29" s="39" t="e">
        <f>#REF!+C10+C14+C15+C16+C17+C21+C22+C23+C24</f>
        <v>#REF!</v>
      </c>
      <c r="D29" s="39" t="e">
        <f>#REF!+D10+D14+D15+D16+D17+D21+D22+D23+D24</f>
        <v>#REF!</v>
      </c>
      <c r="E29" s="39" t="e">
        <f>#REF!+E10+E14+E15+E16+E17+E21+E22+E23+E24</f>
        <v>#REF!</v>
      </c>
      <c r="F29" s="39">
        <f>+F10+F14+F15+F16+F17+F21+F22+F23+F24</f>
        <v>0</v>
      </c>
      <c r="G29" s="39">
        <f t="shared" ref="G29:AC29" si="8">+G10+G14+G15+G16+G17+G21+G22+G23+G24</f>
        <v>0</v>
      </c>
      <c r="H29" s="39">
        <f t="shared" si="8"/>
        <v>0</v>
      </c>
      <c r="I29" s="39">
        <f t="shared" si="8"/>
        <v>0</v>
      </c>
      <c r="J29" s="39">
        <f t="shared" si="8"/>
        <v>0</v>
      </c>
      <c r="K29" s="39">
        <f t="shared" si="8"/>
        <v>0</v>
      </c>
      <c r="L29" s="40">
        <f t="shared" si="8"/>
        <v>0</v>
      </c>
      <c r="M29" s="40">
        <f t="shared" si="8"/>
        <v>0</v>
      </c>
      <c r="N29" s="40">
        <f t="shared" si="8"/>
        <v>0</v>
      </c>
      <c r="O29" s="40">
        <f t="shared" si="8"/>
        <v>0</v>
      </c>
      <c r="P29" s="40">
        <f t="shared" si="8"/>
        <v>0</v>
      </c>
      <c r="Q29" s="40">
        <f t="shared" si="8"/>
        <v>0</v>
      </c>
      <c r="R29" s="40">
        <f t="shared" si="8"/>
        <v>0</v>
      </c>
      <c r="S29" s="40">
        <f t="shared" si="8"/>
        <v>0</v>
      </c>
      <c r="T29" s="40">
        <f t="shared" si="8"/>
        <v>0</v>
      </c>
      <c r="U29" s="40">
        <f t="shared" si="8"/>
        <v>0</v>
      </c>
      <c r="V29" s="40">
        <f t="shared" si="8"/>
        <v>0</v>
      </c>
      <c r="W29" s="40">
        <f t="shared" si="8"/>
        <v>0</v>
      </c>
      <c r="X29" s="40">
        <f t="shared" si="8"/>
        <v>0</v>
      </c>
      <c r="Y29" s="40">
        <f t="shared" si="8"/>
        <v>0</v>
      </c>
      <c r="Z29" s="40">
        <f t="shared" si="8"/>
        <v>0</v>
      </c>
      <c r="AA29" s="40">
        <f t="shared" si="8"/>
        <v>0</v>
      </c>
      <c r="AB29" s="40">
        <f t="shared" si="8"/>
        <v>0</v>
      </c>
      <c r="AC29" s="40">
        <f t="shared" si="8"/>
        <v>0</v>
      </c>
      <c r="AD29" s="40">
        <f>+AD10+AD14+AD15+AD16+AD17+AD21+AD22+AD23+AD24</f>
        <v>0</v>
      </c>
    </row>
  </sheetData>
  <mergeCells count="15">
    <mergeCell ref="A13:AD13"/>
    <mergeCell ref="A20:AD20"/>
    <mergeCell ref="B8:U8"/>
    <mergeCell ref="A9:U9"/>
    <mergeCell ref="A1:AD1"/>
    <mergeCell ref="B2:U2"/>
    <mergeCell ref="B3:E3"/>
    <mergeCell ref="F3:I3"/>
    <mergeCell ref="J3:M3"/>
    <mergeCell ref="N3:Q3"/>
    <mergeCell ref="R3:U3"/>
    <mergeCell ref="V3:Y3"/>
    <mergeCell ref="V2:Y2"/>
    <mergeCell ref="Z2:AC2"/>
    <mergeCell ref="Z3:AC3"/>
  </mergeCells>
  <conditionalFormatting sqref="A11">
    <cfRule type="duplicateValues" dxfId="5" priority="1"/>
  </conditionalFormatting>
  <conditionalFormatting sqref="A18">
    <cfRule type="duplicateValues" dxfId="4" priority="4"/>
  </conditionalFormatting>
  <conditionalFormatting sqref="A25">
    <cfRule type="duplicateValues" dxfId="3" priority="3"/>
  </conditionalFormatting>
  <printOptions horizontalCentered="1" verticalCentered="1"/>
  <pageMargins left="0.39370078740157477" right="0.39370078740157477" top="1.3779527559055118" bottom="1.3779527559055118" header="0.31496062992125984" footer="0.31496062992125984"/>
  <pageSetup paperSize="9" scale="20" fitToWidth="0" fitToHeight="2" orientation="landscape"/>
  <headerFooter scaleWithDoc="0">
    <oddHeader>&amp;L&amp;G&amp;C
Tableau de saisie
Pesée par composante 7 jours
Etablissements sanitaires et médico-sociaux&amp;R
Version 01 - Septembre 2025</oddHeader>
  </headerFooter>
  <rowBreaks count="1" manualBreakCount="1">
    <brk id="12" max="29" man="1"/>
  </rowBreaks>
  <colBreaks count="1" manualBreakCount="1">
    <brk id="13" max="26" man="1"/>
  </col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60"/>
  <sheetViews>
    <sheetView zoomScale="115" zoomScaleNormal="115" workbookViewId="0">
      <selection activeCell="A25" sqref="A25"/>
    </sheetView>
  </sheetViews>
  <sheetFormatPr baseColWidth="10" defaultColWidth="11.5546875" defaultRowHeight="13.2"/>
  <cols>
    <col min="1" max="1" width="70" style="2" customWidth="1"/>
    <col min="2" max="2" width="21.109375" style="2" customWidth="1"/>
    <col min="3" max="3" width="16.21875" style="2" customWidth="1"/>
    <col min="4" max="4" width="7.88671875" style="41" bestFit="1" customWidth="1"/>
    <col min="5" max="5" width="9.5546875" style="2" bestFit="1" customWidth="1"/>
    <col min="6" max="6" width="11.109375" style="2" customWidth="1"/>
    <col min="7" max="7" width="11.5546875" style="2" customWidth="1"/>
    <col min="8" max="16384" width="11.5546875" style="2"/>
  </cols>
  <sheetData>
    <row r="1" spans="1:7" ht="24" customHeight="1">
      <c r="A1" s="158" t="s">
        <v>50</v>
      </c>
      <c r="B1" s="159"/>
      <c r="C1" s="159"/>
      <c r="D1" s="159"/>
      <c r="E1" s="159"/>
      <c r="F1" s="159"/>
      <c r="G1" s="160"/>
    </row>
    <row r="2" spans="1:7" ht="24.6" customHeight="1">
      <c r="A2" s="171" t="s">
        <v>70</v>
      </c>
      <c r="B2" s="172"/>
      <c r="C2" s="172"/>
      <c r="D2" s="172"/>
      <c r="E2" s="172"/>
      <c r="F2" s="172"/>
      <c r="G2" s="173"/>
    </row>
    <row r="3" spans="1:7" ht="20.25" customHeight="1">
      <c r="A3" s="43" t="s">
        <v>51</v>
      </c>
      <c r="B3" s="44">
        <f>'Tableau de saisie'!AD6</f>
        <v>0</v>
      </c>
      <c r="C3" s="45"/>
      <c r="D3" s="46"/>
      <c r="E3" s="47"/>
      <c r="F3" s="45"/>
      <c r="G3" s="42"/>
    </row>
    <row r="4" spans="1:7" ht="20.25" customHeight="1">
      <c r="A4" s="43" t="s">
        <v>52</v>
      </c>
      <c r="B4" s="44">
        <f>'Tableau de saisie'!AD6</f>
        <v>0</v>
      </c>
      <c r="C4" s="45"/>
      <c r="D4" s="46"/>
      <c r="E4" s="47"/>
      <c r="F4" s="45"/>
      <c r="G4" s="42"/>
    </row>
    <row r="5" spans="1:7" ht="20.25" customHeight="1">
      <c r="A5" s="43" t="s">
        <v>53</v>
      </c>
      <c r="B5" s="48" t="e">
        <f>(B4-B3)/B4</f>
        <v>#DIV/0!</v>
      </c>
      <c r="C5" s="45"/>
      <c r="D5" s="46"/>
      <c r="E5" s="47"/>
      <c r="F5" s="45"/>
      <c r="G5" s="42"/>
    </row>
    <row r="6" spans="1:7" ht="9" customHeight="1">
      <c r="A6" s="49"/>
      <c r="B6" s="45"/>
      <c r="C6" s="45"/>
      <c r="D6" s="46"/>
      <c r="E6" s="47"/>
      <c r="F6" s="45"/>
      <c r="G6" s="42"/>
    </row>
    <row r="7" spans="1:7" ht="20.25" customHeight="1">
      <c r="A7" s="50" t="s">
        <v>54</v>
      </c>
      <c r="B7" s="51">
        <f>'Tableau de saisie'!AD28</f>
        <v>0</v>
      </c>
      <c r="C7" s="52" t="s">
        <v>55</v>
      </c>
      <c r="D7" s="53" t="s">
        <v>56</v>
      </c>
      <c r="E7" s="54" t="e">
        <f>(B7/B4)*1000</f>
        <v>#DIV/0!</v>
      </c>
      <c r="F7" s="55" t="s">
        <v>57</v>
      </c>
      <c r="G7" s="42"/>
    </row>
    <row r="8" spans="1:7" ht="12.75" customHeight="1">
      <c r="A8" s="56"/>
      <c r="B8" s="57"/>
      <c r="C8" s="57"/>
      <c r="D8" s="57"/>
      <c r="E8" s="57"/>
      <c r="F8" s="57"/>
      <c r="G8" s="42"/>
    </row>
    <row r="9" spans="1:7" ht="20.25" customHeight="1">
      <c r="A9" s="161" t="s">
        <v>58</v>
      </c>
      <c r="B9" s="162"/>
      <c r="C9" s="162"/>
      <c r="D9" s="162"/>
      <c r="E9" s="162"/>
      <c r="F9" s="162"/>
      <c r="G9" s="163"/>
    </row>
    <row r="10" spans="1:7" ht="21" customHeight="1">
      <c r="A10" s="58"/>
      <c r="B10" s="47"/>
      <c r="C10" s="47"/>
      <c r="D10" s="47"/>
      <c r="E10" s="47"/>
      <c r="F10" s="47"/>
      <c r="G10" s="42"/>
    </row>
    <row r="11" spans="1:7" ht="22.5" customHeight="1">
      <c r="A11" s="59" t="s">
        <v>59</v>
      </c>
      <c r="B11" s="60" t="e">
        <f>('Tableau de saisie'!AD10)/B4*1000</f>
        <v>#DIV/0!</v>
      </c>
      <c r="C11" s="61" t="s">
        <v>57</v>
      </c>
      <c r="D11" s="62" t="e">
        <f>B11/E23</f>
        <v>#DIV/0!</v>
      </c>
      <c r="E11" s="63"/>
      <c r="F11" s="64"/>
      <c r="G11" s="42"/>
    </row>
    <row r="12" spans="1:7" ht="22.5" customHeight="1">
      <c r="A12" s="65" t="s">
        <v>60</v>
      </c>
      <c r="B12" s="60" t="e">
        <f>(('Tableau de saisie'!AD14+'Tableau de saisie'!AD15+'Tableau de saisie'!AD16+'Tableau de saisie'!AD17)/B4)*1000</f>
        <v>#DIV/0!</v>
      </c>
      <c r="C12" s="61" t="s">
        <v>57</v>
      </c>
      <c r="D12" s="62" t="e">
        <f>B12/E23</f>
        <v>#DIV/0!</v>
      </c>
      <c r="E12" s="63"/>
      <c r="F12" s="64"/>
      <c r="G12" s="42"/>
    </row>
    <row r="13" spans="1:7" ht="22.5" customHeight="1">
      <c r="A13" s="66" t="s">
        <v>61</v>
      </c>
      <c r="B13" s="60" t="e">
        <f>('Tableau de saisie'!AD21+'Tableau de saisie'!AD22+'Tableau de saisie'!AD23+'Tableau de saisie'!AD24)/B4*1000</f>
        <v>#DIV/0!</v>
      </c>
      <c r="C13" s="61" t="s">
        <v>57</v>
      </c>
      <c r="D13" s="62" t="e">
        <f>B13/E23</f>
        <v>#DIV/0!</v>
      </c>
      <c r="E13" s="63"/>
      <c r="F13" s="64"/>
      <c r="G13" s="42"/>
    </row>
    <row r="14" spans="1:7" ht="13.8" customHeight="1">
      <c r="A14" s="49"/>
      <c r="B14" s="47"/>
      <c r="C14" s="45"/>
      <c r="D14" s="62"/>
      <c r="E14" s="67"/>
      <c r="F14" s="45"/>
      <c r="G14" s="42"/>
    </row>
    <row r="15" spans="1:7" ht="13.8" customHeight="1">
      <c r="A15" s="49"/>
      <c r="B15" s="47"/>
      <c r="C15" s="45"/>
      <c r="D15" s="46"/>
      <c r="E15" s="67"/>
      <c r="F15" s="45"/>
      <c r="G15" s="42"/>
    </row>
    <row r="16" spans="1:7" ht="20.25" customHeight="1">
      <c r="A16" s="68" t="s">
        <v>62</v>
      </c>
      <c r="B16" s="69" t="e">
        <f>(('Tableau de saisie'!AD14+'Tableau de saisie'!AD21)/$B$4)*1000</f>
        <v>#DIV/0!</v>
      </c>
      <c r="C16" s="70" t="s">
        <v>63</v>
      </c>
      <c r="D16" s="62" t="e">
        <f>B16/(B$13+B$12)</f>
        <v>#DIV/0!</v>
      </c>
      <c r="E16" s="71"/>
      <c r="F16" s="72"/>
      <c r="G16" s="73"/>
    </row>
    <row r="17" spans="1:7" ht="20.25" customHeight="1">
      <c r="A17" s="74" t="s">
        <v>64</v>
      </c>
      <c r="B17" s="69" t="e">
        <f>(('Tableau de saisie'!AD15+'Tableau de saisie'!AD22)/$B$4)*1000</f>
        <v>#DIV/0!</v>
      </c>
      <c r="C17" s="70" t="s">
        <v>63</v>
      </c>
      <c r="D17" s="62" t="e">
        <f>B17/(B$13+B$12)</f>
        <v>#DIV/0!</v>
      </c>
      <c r="E17" s="71"/>
      <c r="F17" s="72"/>
      <c r="G17" s="73"/>
    </row>
    <row r="18" spans="1:7" ht="20.25" customHeight="1">
      <c r="A18" s="75" t="s">
        <v>65</v>
      </c>
      <c r="B18" s="69" t="e">
        <f>(('Tableau de saisie'!AD16+'Tableau de saisie'!AD23)/$B$4)*1000</f>
        <v>#DIV/0!</v>
      </c>
      <c r="C18" s="70" t="s">
        <v>63</v>
      </c>
      <c r="D18" s="62" t="e">
        <f>B18/(B$13+B$12)</f>
        <v>#DIV/0!</v>
      </c>
      <c r="E18" s="71"/>
      <c r="G18" s="73"/>
    </row>
    <row r="19" spans="1:7" ht="20.25" customHeight="1">
      <c r="A19" s="76" t="s">
        <v>66</v>
      </c>
      <c r="B19" s="69" t="e">
        <f>(('Tableau de saisie'!AD17+'Tableau de saisie'!AD24)/$B$4)*1000</f>
        <v>#DIV/0!</v>
      </c>
      <c r="C19" s="70" t="s">
        <v>63</v>
      </c>
      <c r="D19" s="62" t="e">
        <f>B19/(B$13+B$12)</f>
        <v>#DIV/0!</v>
      </c>
      <c r="E19" s="71"/>
      <c r="F19" s="72"/>
      <c r="G19" s="73"/>
    </row>
    <row r="20" spans="1:7" ht="14.4">
      <c r="A20" s="77"/>
      <c r="C20" s="78"/>
      <c r="D20" s="79"/>
      <c r="E20" s="80"/>
      <c r="F20" s="78"/>
      <c r="G20" s="73"/>
    </row>
    <row r="21" spans="1:7" ht="14.4">
      <c r="A21" s="77"/>
      <c r="C21" s="78"/>
      <c r="D21" s="79"/>
      <c r="E21" s="80"/>
      <c r="F21" s="78"/>
      <c r="G21" s="73"/>
    </row>
    <row r="22" spans="1:7" ht="14.4">
      <c r="A22" s="77"/>
      <c r="C22" s="78"/>
      <c r="D22" s="79"/>
      <c r="E22" s="80"/>
      <c r="F22" s="78"/>
      <c r="G22" s="73"/>
    </row>
    <row r="23" spans="1:7" ht="21" customHeight="1">
      <c r="A23" s="81" t="s">
        <v>67</v>
      </c>
      <c r="B23" s="82">
        <f>'Tableau de saisie'!AD29</f>
        <v>0</v>
      </c>
      <c r="C23" s="52" t="s">
        <v>55</v>
      </c>
      <c r="D23" s="53" t="s">
        <v>56</v>
      </c>
      <c r="E23" s="83" t="e">
        <f>B23/B$4*1000</f>
        <v>#DIV/0!</v>
      </c>
      <c r="F23" s="61" t="s">
        <v>57</v>
      </c>
      <c r="G23" s="42"/>
    </row>
    <row r="24" spans="1:7" ht="21" customHeight="1">
      <c r="A24" s="58"/>
      <c r="B24" s="47"/>
      <c r="C24" s="47"/>
      <c r="D24" s="47"/>
      <c r="E24" s="47"/>
      <c r="F24" s="47"/>
      <c r="G24" s="42"/>
    </row>
    <row r="25" spans="1:7" ht="18.75" customHeight="1">
      <c r="A25" s="119" t="s">
        <v>86</v>
      </c>
      <c r="B25" s="84">
        <f>B7*0.85</f>
        <v>0</v>
      </c>
      <c r="C25" s="85" t="s">
        <v>55</v>
      </c>
      <c r="D25" s="53" t="s">
        <v>56</v>
      </c>
      <c r="E25" s="86" t="e">
        <f>B25/B$4*1000</f>
        <v>#DIV/0!</v>
      </c>
      <c r="F25" s="87" t="s">
        <v>57</v>
      </c>
      <c r="G25" s="42"/>
    </row>
    <row r="26" spans="1:7" ht="30.6" customHeight="1">
      <c r="A26" s="164" t="s">
        <v>89</v>
      </c>
      <c r="B26" s="165"/>
      <c r="C26" s="165"/>
      <c r="D26" s="165"/>
      <c r="E26" s="165"/>
      <c r="F26" s="165"/>
      <c r="G26" s="42"/>
    </row>
    <row r="27" spans="1:7" ht="15" customHeight="1">
      <c r="A27" s="88"/>
      <c r="B27" s="47"/>
      <c r="C27" s="47"/>
      <c r="D27" s="89"/>
      <c r="E27" s="47"/>
      <c r="F27" s="47"/>
      <c r="G27" s="42"/>
    </row>
    <row r="28" spans="1:7" ht="15" customHeight="1">
      <c r="A28" s="58"/>
      <c r="B28" s="47"/>
      <c r="C28" s="47"/>
      <c r="D28" s="89"/>
      <c r="E28" s="47"/>
      <c r="F28" s="47"/>
      <c r="G28" s="42"/>
    </row>
    <row r="29" spans="1:7" ht="23.25" customHeight="1">
      <c r="A29" s="166" t="s">
        <v>68</v>
      </c>
      <c r="B29" s="167"/>
      <c r="C29" s="167"/>
      <c r="D29" s="167"/>
      <c r="E29" s="167"/>
      <c r="F29" s="167"/>
      <c r="G29" s="168"/>
    </row>
    <row r="30" spans="1:7" ht="15" customHeight="1">
      <c r="A30" s="169" t="s">
        <v>69</v>
      </c>
      <c r="B30" s="170"/>
      <c r="C30" s="170"/>
      <c r="D30" s="170"/>
      <c r="E30" s="170"/>
      <c r="F30" s="170"/>
      <c r="G30" s="42"/>
    </row>
    <row r="31" spans="1:7" ht="15" customHeight="1">
      <c r="A31" s="171" t="s">
        <v>70</v>
      </c>
      <c r="B31" s="172"/>
      <c r="C31" s="172"/>
      <c r="D31" s="172"/>
      <c r="E31" s="172"/>
      <c r="F31" s="172"/>
      <c r="G31" s="42"/>
    </row>
    <row r="32" spans="1:7" ht="15" customHeight="1">
      <c r="A32" s="58"/>
      <c r="B32" s="47"/>
      <c r="C32" s="47"/>
      <c r="D32" s="89"/>
      <c r="E32" s="47"/>
      <c r="F32" s="47"/>
      <c r="G32" s="42"/>
    </row>
    <row r="33" spans="1:7" ht="15" customHeight="1">
      <c r="A33" s="90" t="s">
        <v>71</v>
      </c>
      <c r="B33" s="91">
        <f>'Tableau de saisie'!AC7</f>
        <v>0</v>
      </c>
      <c r="C33" s="47"/>
      <c r="D33" s="89"/>
      <c r="E33" s="47"/>
      <c r="F33" s="47"/>
      <c r="G33" s="42"/>
    </row>
    <row r="34" spans="1:7" ht="15" customHeight="1">
      <c r="A34" s="92"/>
      <c r="B34" s="93"/>
      <c r="C34" s="47"/>
      <c r="D34" s="89"/>
      <c r="E34" s="47"/>
      <c r="F34" s="47"/>
      <c r="G34" s="42"/>
    </row>
    <row r="35" spans="1:7" ht="15" customHeight="1">
      <c r="A35" s="90" t="s">
        <v>72</v>
      </c>
      <c r="B35" s="94">
        <f>'Tableau de saisie'!AD28</f>
        <v>0</v>
      </c>
      <c r="C35" s="47"/>
      <c r="D35" s="89"/>
      <c r="E35" s="47"/>
      <c r="F35" s="47"/>
      <c r="G35" s="42"/>
    </row>
    <row r="36" spans="1:7" ht="15" customHeight="1">
      <c r="A36" s="92"/>
      <c r="B36" s="93"/>
      <c r="C36" s="47"/>
      <c r="D36" s="89"/>
      <c r="E36" s="47"/>
      <c r="F36" s="47"/>
      <c r="G36" s="42"/>
    </row>
    <row r="37" spans="1:7" ht="36" customHeight="1">
      <c r="A37" s="95" t="s">
        <v>73</v>
      </c>
      <c r="B37" s="96">
        <f>'Tableau de saisie'!AD12</f>
        <v>0</v>
      </c>
      <c r="C37" s="47"/>
      <c r="D37" s="89"/>
      <c r="E37" s="47"/>
      <c r="F37" s="47"/>
      <c r="G37" s="42"/>
    </row>
    <row r="38" spans="1:7" ht="33.75" customHeight="1">
      <c r="A38" s="97" t="s">
        <v>74</v>
      </c>
      <c r="B38" s="98">
        <f>'Tableau de saisie'!AD10</f>
        <v>0</v>
      </c>
      <c r="C38" s="47"/>
      <c r="D38" s="89"/>
      <c r="E38" s="47"/>
      <c r="F38" s="47"/>
      <c r="G38" s="42"/>
    </row>
    <row r="39" spans="1:7" ht="22.5" customHeight="1">
      <c r="A39" s="99" t="s">
        <v>75</v>
      </c>
      <c r="B39" s="96">
        <f>'Tableau de saisie'!AD11</f>
        <v>0</v>
      </c>
      <c r="C39" s="47"/>
      <c r="D39" s="89"/>
      <c r="E39" s="47"/>
      <c r="F39" s="47"/>
      <c r="G39" s="42"/>
    </row>
    <row r="40" spans="1:7" ht="15" customHeight="1">
      <c r="A40" s="92"/>
      <c r="B40" s="93"/>
      <c r="C40" s="47"/>
      <c r="D40" s="89"/>
      <c r="E40" s="47"/>
      <c r="F40" s="47"/>
      <c r="G40" s="42"/>
    </row>
    <row r="41" spans="1:7" ht="35.25" customHeight="1">
      <c r="A41" s="100" t="s">
        <v>76</v>
      </c>
      <c r="B41" s="96">
        <f>'Tableau de saisie'!AD19</f>
        <v>0</v>
      </c>
      <c r="C41" s="47"/>
      <c r="D41" s="89"/>
      <c r="E41" s="47"/>
      <c r="F41" s="47"/>
      <c r="G41" s="42"/>
    </row>
    <row r="42" spans="1:7" ht="30.75" customHeight="1">
      <c r="A42" s="97" t="s">
        <v>74</v>
      </c>
      <c r="B42" s="98">
        <f>'Tableau de saisie'!AD14+'Tableau de saisie'!AD15+'Tableau de saisie'!AD16+'Tableau de saisie'!AD17</f>
        <v>0</v>
      </c>
      <c r="C42" s="47"/>
      <c r="D42" s="89"/>
      <c r="E42" s="47"/>
      <c r="F42" s="47"/>
      <c r="G42" s="42"/>
    </row>
    <row r="43" spans="1:7" ht="15" customHeight="1">
      <c r="A43" s="99" t="s">
        <v>75</v>
      </c>
      <c r="B43" s="96">
        <f>'Tableau de saisie'!AD18</f>
        <v>0</v>
      </c>
      <c r="C43" s="47"/>
      <c r="D43" s="89"/>
      <c r="E43" s="47"/>
      <c r="F43" s="47"/>
      <c r="G43" s="42"/>
    </row>
    <row r="44" spans="1:7" ht="15" customHeight="1">
      <c r="A44" s="92"/>
      <c r="B44" s="93"/>
      <c r="C44" s="47"/>
      <c r="D44" s="89"/>
      <c r="E44" s="47"/>
      <c r="F44" s="47"/>
      <c r="G44" s="42"/>
    </row>
    <row r="45" spans="1:7" ht="34.5" customHeight="1">
      <c r="A45" s="101" t="s">
        <v>77</v>
      </c>
      <c r="B45" s="96">
        <f>'Tableau de saisie'!AD26</f>
        <v>0</v>
      </c>
      <c r="C45" s="47"/>
      <c r="D45" s="89"/>
      <c r="E45" s="47"/>
      <c r="F45" s="47"/>
      <c r="G45" s="42"/>
    </row>
    <row r="46" spans="1:7" ht="29.25" customHeight="1">
      <c r="A46" s="97" t="s">
        <v>74</v>
      </c>
      <c r="B46" s="98">
        <f>'Tableau de saisie'!AD21+'Tableau de saisie'!AD22+'Tableau de saisie'!AD23+'Tableau de saisie'!AD24</f>
        <v>0</v>
      </c>
      <c r="C46" s="47"/>
      <c r="D46" s="89"/>
      <c r="E46" s="47"/>
      <c r="F46" s="47"/>
      <c r="G46" s="42"/>
    </row>
    <row r="47" spans="1:7" ht="22.5" customHeight="1">
      <c r="A47" s="99" t="s">
        <v>75</v>
      </c>
      <c r="B47" s="96">
        <f>'Tableau de saisie'!AD25</f>
        <v>0</v>
      </c>
      <c r="C47" s="47"/>
      <c r="D47" s="89"/>
      <c r="E47" s="47"/>
      <c r="F47" s="47"/>
      <c r="G47" s="42"/>
    </row>
    <row r="48" spans="1:7" ht="15" customHeight="1">
      <c r="A48" s="58"/>
      <c r="B48" s="47"/>
      <c r="C48" s="47"/>
      <c r="D48" s="89"/>
      <c r="E48" s="47"/>
      <c r="F48" s="47"/>
      <c r="G48" s="42"/>
    </row>
    <row r="49" spans="1:7" ht="23.4" customHeight="1">
      <c r="A49" s="155" t="s">
        <v>78</v>
      </c>
      <c r="B49" s="156"/>
      <c r="C49" s="156"/>
      <c r="D49" s="156"/>
      <c r="E49" s="156"/>
      <c r="F49" s="156"/>
      <c r="G49" s="157"/>
    </row>
    <row r="50" spans="1:7" ht="23.4" customHeight="1">
      <c r="A50" s="102" t="s">
        <v>79</v>
      </c>
      <c r="B50" s="47"/>
      <c r="C50" s="47"/>
      <c r="D50" s="89"/>
      <c r="E50" s="47"/>
      <c r="F50" s="47"/>
      <c r="G50" s="42"/>
    </row>
    <row r="51" spans="1:7" ht="20.25" customHeight="1">
      <c r="A51" s="102"/>
      <c r="B51" s="103" t="s">
        <v>80</v>
      </c>
      <c r="C51" s="104"/>
      <c r="D51" s="89"/>
      <c r="E51" s="47"/>
      <c r="F51" s="47"/>
      <c r="G51" s="42"/>
    </row>
    <row r="52" spans="1:7" ht="13.8">
      <c r="A52" s="105" t="s">
        <v>88</v>
      </c>
      <c r="B52" s="106"/>
      <c r="C52" s="107"/>
      <c r="D52" s="89"/>
      <c r="E52" s="47"/>
      <c r="F52" s="47"/>
      <c r="G52" s="42"/>
    </row>
    <row r="53" spans="1:7" ht="40.200000000000003" customHeight="1">
      <c r="A53" s="105" t="s">
        <v>81</v>
      </c>
      <c r="B53" s="108"/>
      <c r="C53" s="107"/>
      <c r="D53" s="89"/>
      <c r="E53" s="47"/>
      <c r="F53" s="47"/>
      <c r="G53" s="42"/>
    </row>
    <row r="54" spans="1:7" ht="18.75" customHeight="1">
      <c r="A54" s="105" t="s">
        <v>87</v>
      </c>
      <c r="B54" s="109"/>
      <c r="C54" s="110"/>
      <c r="D54" s="89"/>
      <c r="E54" s="47"/>
      <c r="F54" s="47"/>
      <c r="G54" s="42"/>
    </row>
    <row r="55" spans="1:7" ht="13.95" customHeight="1">
      <c r="A55" s="58"/>
      <c r="B55" s="47"/>
      <c r="C55" s="47"/>
      <c r="D55" s="89"/>
      <c r="E55" s="47"/>
      <c r="F55" s="47"/>
      <c r="G55" s="42"/>
    </row>
    <row r="56" spans="1:7" ht="17.25" customHeight="1">
      <c r="A56" s="111" t="s">
        <v>82</v>
      </c>
      <c r="B56" s="120">
        <f>B52*B23</f>
        <v>0</v>
      </c>
      <c r="C56" s="112" t="s">
        <v>55</v>
      </c>
      <c r="D56" s="89"/>
      <c r="E56" s="47"/>
      <c r="F56" s="47"/>
      <c r="G56" s="42"/>
    </row>
    <row r="57" spans="1:7" ht="17.25" customHeight="1">
      <c r="A57" s="111" t="s">
        <v>83</v>
      </c>
      <c r="B57" s="121" t="e">
        <f>(B56/(B53/1000))*B54</f>
        <v>#DIV/0!</v>
      </c>
      <c r="C57" s="112" t="s">
        <v>84</v>
      </c>
      <c r="D57" s="89"/>
      <c r="E57" s="47"/>
      <c r="F57" s="113"/>
      <c r="G57" s="42"/>
    </row>
    <row r="58" spans="1:7" ht="17.25" customHeight="1">
      <c r="A58" s="111" t="s">
        <v>85</v>
      </c>
      <c r="B58" s="120" t="e">
        <f>B12*B52</f>
        <v>#DIV/0!</v>
      </c>
      <c r="C58" s="112" t="s">
        <v>55</v>
      </c>
      <c r="D58" s="89"/>
      <c r="E58" s="47"/>
      <c r="F58" s="47"/>
      <c r="G58" s="42"/>
    </row>
    <row r="59" spans="1:7">
      <c r="A59" s="58"/>
      <c r="B59" s="47"/>
      <c r="C59" s="47"/>
      <c r="D59" s="89"/>
      <c r="E59" s="47"/>
      <c r="F59" s="47"/>
      <c r="G59" s="42"/>
    </row>
    <row r="60" spans="1:7" ht="18">
      <c r="A60" s="114"/>
      <c r="B60" s="115"/>
      <c r="C60" s="115"/>
      <c r="D60" s="116"/>
      <c r="E60" s="117"/>
      <c r="F60" s="115"/>
      <c r="G60" s="118"/>
    </row>
  </sheetData>
  <sheetProtection sheet="1" objects="1" scenarios="1"/>
  <mergeCells count="8">
    <mergeCell ref="A49:G49"/>
    <mergeCell ref="A1:G1"/>
    <mergeCell ref="A9:G9"/>
    <mergeCell ref="A26:F26"/>
    <mergeCell ref="A29:G29"/>
    <mergeCell ref="A30:F30"/>
    <mergeCell ref="A31:F31"/>
    <mergeCell ref="A2:G2"/>
  </mergeCells>
  <conditionalFormatting sqref="A39">
    <cfRule type="duplicateValues" dxfId="2" priority="3"/>
  </conditionalFormatting>
  <conditionalFormatting sqref="A43">
    <cfRule type="duplicateValues" dxfId="1" priority="2"/>
  </conditionalFormatting>
  <conditionalFormatting sqref="A47">
    <cfRule type="duplicateValues" dxfId="0" priority="1"/>
  </conditionalFormatting>
  <hyperlinks>
    <hyperlink ref="A30:F30" r:id="rId1" display="Les données ci-dessous peuvent être directement complétées sur le site de ma cantine, volet évaluation gaspillage alimentaire " xr:uid="{00000000-0004-0000-0200-000000000000}"/>
  </hyperlinks>
  <printOptions verticalCentered="1"/>
  <pageMargins left="0.98425196850393704" right="0.98425196850393704" top="1.5748031496062993" bottom="0.98425196850393704" header="0.51181102362204722" footer="0.51181102362204722"/>
  <pageSetup paperSize="9" scale="51" orientation="portrait" r:id="rId2"/>
  <headerFooter>
    <oddHeader>&amp;L&amp;G&amp;C
Synthèse des résultats 
Pesée par composante
7 jours
&amp;RVersion 02 - 01-2026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157DC-9571-4DB1-A9F8-7542DFCF6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62109-3FAD-4596-AF8E-A6B389CA0FFC}">
  <ds:schemaRefs>
    <ds:schemaRef ds:uri="http://schemas.microsoft.com/office/2006/documentManagement/types"/>
    <ds:schemaRef ds:uri="http://purl.org/dc/terms/"/>
    <ds:schemaRef ds:uri="6f61b9d8-affa-4272-9aa1-5e2e3491209e"/>
    <ds:schemaRef ds:uri="http://purl.org/dc/dcmitype/"/>
    <ds:schemaRef ds:uri="http://purl.org/dc/elements/1.1/"/>
    <ds:schemaRef ds:uri="http://schemas.microsoft.com/office/infopath/2007/PartnerControls"/>
    <ds:schemaRef ds:uri="384cfe87-af1e-45d4-8690-0daa4b00e1a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Fiche relevé 7J à imprimer</vt:lpstr>
      <vt:lpstr>Tableau de saisie</vt:lpstr>
      <vt:lpstr>Synthèse</vt:lpstr>
      <vt:lpstr>'Fiche relevé 7J à imprimer'!Zone_d_impression</vt:lpstr>
      <vt:lpstr>Synthèse!Zone_d_impression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Rachel Billard</cp:lastModifiedBy>
  <cp:revision>2</cp:revision>
  <cp:lastPrinted>2026-01-16T15:12:09Z</cp:lastPrinted>
  <dcterms:created xsi:type="dcterms:W3CDTF">2025-08-04T14:25:59Z</dcterms:created>
  <dcterms:modified xsi:type="dcterms:W3CDTF">2026-01-16T15:12:14Z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